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430" windowHeight="11760" activeTab="1"/>
  </bookViews>
  <sheets>
    <sheet name="A-smjer" sheetId="6" r:id="rId1"/>
    <sheet name="B-smjer" sheetId="8" r:id="rId2"/>
    <sheet name="Zakljucne Ocjene A" sheetId="7" r:id="rId3"/>
    <sheet name="Zakljucne Ocjene B" sheetId="11" r:id="rId4"/>
  </sheets>
  <externalReferences>
    <externalReference r:id="rId5"/>
  </externalReferences>
  <definedNames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'A-smjer'!$5:$7</definedName>
    <definedName name="_xlnm.Print_Titles" localSheetId="1">'B-smjer'!$5:$7</definedName>
    <definedName name="_xlnm.Print_Titles" localSheetId="2">'Zakljucne Ocjene A'!$6:$7</definedName>
    <definedName name="_xlnm.Print_Titles" localSheetId="3">'Zakljucne Ocjene B'!$6:$7</definedName>
  </definedNames>
  <calcPr calcId="145621"/>
</workbook>
</file>

<file path=xl/calcChain.xml><?xml version="1.0" encoding="utf-8"?>
<calcChain xmlns="http://schemas.openxmlformats.org/spreadsheetml/2006/main">
  <c r="C9" i="11" l="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8" i="11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36" i="8"/>
  <c r="T8" i="8"/>
  <c r="A9" i="7" l="1"/>
  <c r="B9" i="7"/>
  <c r="C9" i="7"/>
  <c r="D9" i="7"/>
  <c r="E9" i="7"/>
  <c r="A10" i="7"/>
  <c r="B10" i="7"/>
  <c r="C10" i="7"/>
  <c r="D10" i="7"/>
  <c r="E10" i="7"/>
  <c r="A11" i="7"/>
  <c r="B11" i="7"/>
  <c r="C11" i="7"/>
  <c r="D11" i="7"/>
  <c r="E11" i="7"/>
  <c r="A12" i="7"/>
  <c r="B12" i="7"/>
  <c r="C12" i="7"/>
  <c r="D12" i="7"/>
  <c r="E12" i="7"/>
  <c r="A13" i="7"/>
  <c r="B13" i="7"/>
  <c r="C13" i="7"/>
  <c r="D13" i="7"/>
  <c r="E13" i="7"/>
  <c r="A14" i="7"/>
  <c r="B14" i="7"/>
  <c r="C14" i="7"/>
  <c r="D14" i="7"/>
  <c r="E14" i="7"/>
  <c r="E8" i="7"/>
  <c r="D8" i="7"/>
  <c r="B8" i="7"/>
  <c r="A8" i="7"/>
  <c r="C8" i="7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8" i="11"/>
  <c r="A9" i="11"/>
  <c r="B9" i="11"/>
  <c r="A10" i="11"/>
  <c r="B10" i="11"/>
  <c r="A11" i="11"/>
  <c r="B11" i="11"/>
  <c r="A12" i="11"/>
  <c r="B12" i="11"/>
  <c r="A13" i="11"/>
  <c r="B13" i="11"/>
  <c r="A14" i="11"/>
  <c r="B14" i="11"/>
  <c r="A15" i="11"/>
  <c r="B15" i="11"/>
  <c r="A16" i="11"/>
  <c r="B16" i="11"/>
  <c r="A17" i="11"/>
  <c r="B17" i="11"/>
  <c r="A18" i="11"/>
  <c r="B18" i="11"/>
  <c r="A19" i="11"/>
  <c r="B19" i="11"/>
  <c r="A20" i="11"/>
  <c r="B20" i="11"/>
  <c r="A21" i="11"/>
  <c r="B21" i="11"/>
  <c r="A22" i="11"/>
  <c r="B22" i="11"/>
  <c r="A23" i="11"/>
  <c r="B23" i="11"/>
  <c r="A24" i="11"/>
  <c r="B24" i="11"/>
  <c r="A25" i="11"/>
  <c r="B25" i="11"/>
  <c r="A26" i="11"/>
  <c r="B26" i="11"/>
  <c r="A27" i="11"/>
  <c r="B27" i="11"/>
  <c r="A28" i="11"/>
  <c r="B28" i="11"/>
  <c r="A29" i="11"/>
  <c r="B29" i="11"/>
  <c r="A30" i="11"/>
  <c r="B30" i="11"/>
  <c r="A31" i="11"/>
  <c r="B31" i="11"/>
  <c r="A32" i="11"/>
  <c r="B32" i="11"/>
  <c r="A33" i="11"/>
  <c r="B33" i="11"/>
  <c r="A34" i="11"/>
  <c r="B34" i="11"/>
  <c r="A35" i="11"/>
  <c r="B35" i="11"/>
  <c r="A36" i="11"/>
  <c r="B36" i="11"/>
  <c r="A8" i="11"/>
  <c r="B8" i="11"/>
  <c r="R9" i="6" l="1"/>
  <c r="R10" i="6"/>
  <c r="R11" i="6"/>
  <c r="R12" i="6"/>
  <c r="R13" i="6"/>
  <c r="R14" i="6"/>
  <c r="R8" i="6"/>
</calcChain>
</file>

<file path=xl/sharedStrings.xml><?xml version="1.0" encoding="utf-8"?>
<sst xmlns="http://schemas.openxmlformats.org/spreadsheetml/2006/main" count="196" uniqueCount="114">
  <si>
    <t>-</t>
  </si>
  <si>
    <t>III</t>
  </si>
  <si>
    <t>II</t>
  </si>
  <si>
    <t>I</t>
  </si>
  <si>
    <t>V</t>
  </si>
  <si>
    <t>IV</t>
  </si>
  <si>
    <t>PRISUSTVO NASTAVI</t>
  </si>
  <si>
    <t>ZAVRŠNI ISPIT</t>
  </si>
  <si>
    <t>KOLOKVIJUMI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</si>
  <si>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</si>
  <si>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</si>
  <si>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</si>
  <si>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</si>
  <si>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</si>
  <si>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</si>
  <si>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</si>
  <si>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</si>
  <si>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</si>
  <si>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</si>
  <si>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</si>
  <si>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</si>
  <si>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</si>
  <si>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</si>
  <si>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</si>
  <si>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STUDIJE:  AKADEMSKE OSNOVNE</t>
  </si>
  <si>
    <t>STUDIJE: AKADEMSKE OSNOVNE</t>
  </si>
  <si>
    <r>
      <t>SARADNIK:</t>
    </r>
    <r>
      <rPr>
        <sz val="11"/>
        <rFont val="Arial"/>
        <family val="2"/>
        <charset val="238"/>
      </rPr>
      <t xml:space="preserve"> Anton Đokaj</t>
    </r>
  </si>
  <si>
    <t>STUDIJSKI PROGRAM:  Matematika i računarske nauke</t>
  </si>
  <si>
    <t>PREDMET: Algebra 1</t>
  </si>
  <si>
    <t>Broj ECTS kredita
6</t>
  </si>
  <si>
    <t>BROJ ECTS KREDITA: 6</t>
  </si>
  <si>
    <t>STUDIJSKI PROGRAM: Matematika i računarske nauke</t>
  </si>
  <si>
    <t>Anja Ostojić</t>
  </si>
  <si>
    <t>23/20</t>
  </si>
  <si>
    <t>Nemanja Kovačević</t>
  </si>
  <si>
    <t>1/18</t>
  </si>
  <si>
    <t>Anđela Zečević</t>
  </si>
  <si>
    <t>Vuk Radović</t>
  </si>
  <si>
    <t>4/17</t>
  </si>
  <si>
    <t>21/17</t>
  </si>
  <si>
    <t>Jovana Klikovac</t>
  </si>
  <si>
    <t>704/16</t>
  </si>
  <si>
    <t>Milica Obradović</t>
  </si>
  <si>
    <t>T</t>
  </si>
  <si>
    <t>Z</t>
  </si>
  <si>
    <t>PT</t>
  </si>
  <si>
    <t>PZ</t>
  </si>
  <si>
    <t>1/19</t>
  </si>
  <si>
    <t>Matija Bojanić</t>
  </si>
  <si>
    <t>2/18</t>
  </si>
  <si>
    <t>Aleksandar Lazarević</t>
  </si>
  <si>
    <t>22/18</t>
  </si>
  <si>
    <t>Dajla Šabović</t>
  </si>
  <si>
    <t>26/18</t>
  </si>
  <si>
    <t>Jelena Hajduković</t>
  </si>
  <si>
    <t>27/18</t>
  </si>
  <si>
    <t>Jovana Cerović</t>
  </si>
  <si>
    <t>28/18</t>
  </si>
  <si>
    <t>Radoman Mijanović</t>
  </si>
  <si>
    <t>39/18</t>
  </si>
  <si>
    <t>Petar Janković</t>
  </si>
  <si>
    <t>7/16</t>
  </si>
  <si>
    <t>Ivana Popović</t>
  </si>
  <si>
    <t>38/16</t>
  </si>
  <si>
    <t>Bogdan Rakonjac</t>
  </si>
  <si>
    <t>709/16</t>
  </si>
  <si>
    <t>Ivana Dacić</t>
  </si>
  <si>
    <t>7032/16</t>
  </si>
  <si>
    <t>Marija Rakonjac</t>
  </si>
  <si>
    <t>23/14</t>
  </si>
  <si>
    <t>Jovana Bulatović</t>
  </si>
  <si>
    <t>34/11</t>
  </si>
  <si>
    <t>Milica Jokmanović</t>
  </si>
  <si>
    <r>
      <rPr>
        <sz val="10"/>
        <rFont val="Arial"/>
        <family val="2"/>
      </rPr>
      <t xml:space="preserve">NASTAVNIK: </t>
    </r>
    <r>
      <rPr>
        <sz val="11"/>
        <rFont val="Arial"/>
        <family val="2"/>
      </rPr>
      <t>Sanja Rašović-Jančić</t>
    </r>
  </si>
  <si>
    <r>
      <t xml:space="preserve">
NASTAVNIK: </t>
    </r>
    <r>
      <rPr>
        <sz val="11"/>
        <rFont val="Arial"/>
        <family val="2"/>
      </rPr>
      <t>Sanja Rašović-Jančić</t>
    </r>
  </si>
  <si>
    <r>
      <t xml:space="preserve">SARADNIK: </t>
    </r>
    <r>
      <rPr>
        <sz val="11"/>
        <rFont val="Arial"/>
        <family val="2"/>
      </rPr>
      <t>Anton Đokaj</t>
    </r>
  </si>
  <si>
    <t>39/21</t>
  </si>
  <si>
    <t>2/20</t>
  </si>
  <si>
    <t>Ivana Mijović</t>
  </si>
  <si>
    <t>3/20</t>
  </si>
  <si>
    <t>Milica Popović</t>
  </si>
  <si>
    <t>4/20</t>
  </si>
  <si>
    <t>Ajlan Zajmović</t>
  </si>
  <si>
    <t>5/20</t>
  </si>
  <si>
    <t>Aćim Gogić</t>
  </si>
  <si>
    <t>6/20</t>
  </si>
  <si>
    <t>Sara Perović</t>
  </si>
  <si>
    <t>8/20</t>
  </si>
  <si>
    <t>Bekir Ramdedović</t>
  </si>
  <si>
    <t>10/20</t>
  </si>
  <si>
    <t>Monika Novaković</t>
  </si>
  <si>
    <t>25/20</t>
  </si>
  <si>
    <t>Petar Borozan</t>
  </si>
  <si>
    <t>31/20</t>
  </si>
  <si>
    <t>Mirjana Albijanić</t>
  </si>
  <si>
    <t>37/20</t>
  </si>
  <si>
    <t>Raduša Damjanović</t>
  </si>
  <si>
    <t>2/19</t>
  </si>
  <si>
    <t>Tijana Cvijović</t>
  </si>
  <si>
    <t>13/19</t>
  </si>
  <si>
    <t>Nikolina Petranović</t>
  </si>
  <si>
    <t>25/19</t>
  </si>
  <si>
    <t>Vojka Raičević</t>
  </si>
  <si>
    <t>31/19</t>
  </si>
  <si>
    <t>Martina Bulatović</t>
  </si>
  <si>
    <t>39/19</t>
  </si>
  <si>
    <t>Tanja Prelević</t>
  </si>
  <si>
    <t>Helena Perović</t>
  </si>
  <si>
    <t>Marko Gogić</t>
  </si>
  <si>
    <t>Aktivnost</t>
  </si>
  <si>
    <t>F</t>
  </si>
  <si>
    <t>E</t>
  </si>
  <si>
    <t>C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</si>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</sst>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  <xf numFmtId="0" fontId="43" fillId="0" borderId="0"/>
  </cellStyleXfs>
  <cellXfs count="127">
    <xf numFmtId="0" fontId="0" fillId="0" borderId="0" xfId="0"/>
    <xf numFmtId="0" fontId="18" fillId="0" borderId="0" xfId="42"/>
    <xf numFmtId="0" fontId="18" fillId="0" borderId="10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0" fontId="30" fillId="0" borderId="0" xfId="43" applyAlignment="1">
      <alignment horizontal="center" vertical="center"/>
    </xf>
    <xf numFmtId="0" fontId="31" fillId="0" borderId="15" xfId="43" applyFont="1" applyBorder="1" applyAlignment="1">
      <alignment horizontal="center" vertical="center" wrapText="1"/>
    </xf>
    <xf numFmtId="0" fontId="31" fillId="0" borderId="16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0" xfId="43" applyFont="1" applyFill="1" applyBorder="1" applyAlignment="1">
      <alignment horizontal="center" vertical="center" wrapText="1"/>
    </xf>
    <xf numFmtId="0" fontId="22" fillId="0" borderId="18" xfId="42" applyFont="1" applyBorder="1" applyAlignment="1">
      <alignment horizontal="center" vertical="center" wrapText="1"/>
    </xf>
    <xf numFmtId="0" fontId="21" fillId="0" borderId="18" xfId="42" applyFont="1" applyBorder="1" applyAlignment="1">
      <alignment horizontal="center" vertical="center"/>
    </xf>
    <xf numFmtId="0" fontId="18" fillId="0" borderId="10" xfId="42" applyBorder="1"/>
    <xf numFmtId="0" fontId="18" fillId="0" borderId="10" xfId="42" applyBorder="1" applyAlignment="1">
      <alignment horizontal="center" vertical="center"/>
    </xf>
    <xf numFmtId="0" fontId="18" fillId="0" borderId="24" xfId="42" applyBorder="1"/>
    <xf numFmtId="2" fontId="18" fillId="0" borderId="0" xfId="42" applyNumberFormat="1"/>
    <xf numFmtId="0" fontId="42" fillId="0" borderId="23" xfId="0" applyFont="1" applyBorder="1" applyAlignment="1">
      <alignment vertical="center"/>
    </xf>
    <xf numFmtId="49" fontId="0" fillId="0" borderId="22" xfId="0" applyNumberFormat="1" applyBorder="1"/>
    <xf numFmtId="0" fontId="0" fillId="0" borderId="25" xfId="0" applyBorder="1"/>
    <xf numFmtId="164" fontId="18" fillId="0" borderId="19" xfId="42" applyNumberFormat="1" applyFont="1" applyFill="1" applyBorder="1" applyAlignment="1">
      <alignment horizontal="center"/>
    </xf>
    <xf numFmtId="2" fontId="18" fillId="0" borderId="10" xfId="42" applyNumberFormat="1" applyBorder="1"/>
    <xf numFmtId="2" fontId="18" fillId="0" borderId="0" xfId="42" applyNumberFormat="1" applyAlignment="1">
      <alignment horizontal="center"/>
    </xf>
    <xf numFmtId="164" fontId="18" fillId="0" borderId="10" xfId="42" applyNumberFormat="1" applyBorder="1"/>
    <xf numFmtId="164" fontId="18" fillId="0" borderId="14" xfId="42" applyNumberFormat="1" applyBorder="1"/>
    <xf numFmtId="164" fontId="42" fillId="0" borderId="19" xfId="0" applyNumberFormat="1" applyFont="1" applyBorder="1" applyAlignment="1">
      <alignment horizontal="center" vertical="center"/>
    </xf>
    <xf numFmtId="164" fontId="18" fillId="0" borderId="12" xfId="42" applyNumberFormat="1" applyFon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2" fontId="21" fillId="0" borderId="10" xfId="42" applyNumberFormat="1" applyFont="1" applyBorder="1" applyAlignment="1">
      <alignment horizontal="center"/>
    </xf>
    <xf numFmtId="164" fontId="21" fillId="0" borderId="10" xfId="42" applyNumberFormat="1" applyFont="1" applyBorder="1" applyAlignment="1">
      <alignment horizontal="center"/>
    </xf>
    <xf numFmtId="0" fontId="0" fillId="0" borderId="0" xfId="42" applyFont="1"/>
    <xf numFmtId="0" fontId="21" fillId="0" borderId="28" xfId="42" applyFont="1" applyBorder="1" applyAlignment="1">
      <alignment horizontal="center" vertical="center"/>
    </xf>
    <xf numFmtId="164" fontId="40" fillId="0" borderId="19" xfId="0" applyNumberFormat="1" applyFont="1" applyBorder="1" applyAlignment="1">
      <alignment horizontal="center" wrapText="1"/>
    </xf>
    <xf numFmtId="164" fontId="41" fillId="0" borderId="19" xfId="0" applyNumberFormat="1" applyFont="1" applyFill="1" applyBorder="1" applyAlignment="1">
      <alignment horizontal="center"/>
    </xf>
    <xf numFmtId="0" fontId="43" fillId="0" borderId="23" xfId="44" applyFill="1" applyBorder="1"/>
    <xf numFmtId="164" fontId="18" fillId="34" borderId="12" xfId="42" applyNumberFormat="1" applyFont="1" applyFill="1" applyBorder="1" applyAlignment="1">
      <alignment horizontal="center"/>
    </xf>
    <xf numFmtId="49" fontId="18" fillId="0" borderId="10" xfId="42" applyNumberFormat="1" applyBorder="1" applyAlignment="1">
      <alignment horizontal="center"/>
    </xf>
    <xf numFmtId="49" fontId="18" fillId="0" borderId="10" xfId="42" applyNumberFormat="1" applyBorder="1"/>
    <xf numFmtId="0" fontId="38" fillId="0" borderId="12" xfId="0" applyNumberFormat="1" applyFont="1" applyBorder="1" applyAlignment="1">
      <alignment horizontal="center" wrapText="1"/>
    </xf>
    <xf numFmtId="0" fontId="18" fillId="0" borderId="10" xfId="42" applyBorder="1" applyAlignment="1">
      <alignment horizontal="center"/>
    </xf>
    <xf numFmtId="0" fontId="37" fillId="0" borderId="12" xfId="0" applyNumberFormat="1" applyFont="1" applyBorder="1" applyAlignment="1">
      <alignment horizontal="center" wrapText="1"/>
    </xf>
    <xf numFmtId="49" fontId="0" fillId="0" borderId="26" xfId="0" applyNumberFormat="1" applyBorder="1"/>
    <xf numFmtId="164" fontId="21" fillId="34" borderId="10" xfId="42" applyNumberFormat="1" applyFont="1" applyFill="1" applyBorder="1" applyAlignment="1">
      <alignment horizontal="center"/>
    </xf>
    <xf numFmtId="0" fontId="42" fillId="0" borderId="19" xfId="0" applyNumberFormat="1" applyFont="1" applyBorder="1" applyAlignment="1">
      <alignment horizontal="center" vertical="center"/>
    </xf>
    <xf numFmtId="0" fontId="21" fillId="0" borderId="10" xfId="42" applyNumberFormat="1" applyFont="1" applyBorder="1" applyAlignment="1">
      <alignment horizontal="center"/>
    </xf>
    <xf numFmtId="0" fontId="20" fillId="0" borderId="18" xfId="42" applyFont="1" applyBorder="1" applyAlignment="1">
      <alignment horizontal="center" vertical="center" textRotation="90" wrapText="1"/>
    </xf>
    <xf numFmtId="0" fontId="20" fillId="0" borderId="20" xfId="42" applyFont="1" applyBorder="1" applyAlignment="1">
      <alignment horizontal="center" vertical="center" textRotation="90" wrapText="1"/>
    </xf>
    <xf numFmtId="0" fontId="20" fillId="0" borderId="21" xfId="42" applyFont="1" applyBorder="1" applyAlignment="1">
      <alignment horizontal="center" vertical="center" textRotation="90" wrapText="1"/>
    </xf>
    <xf numFmtId="2" fontId="24" fillId="0" borderId="18" xfId="42" applyNumberFormat="1" applyFont="1" applyBorder="1" applyAlignment="1">
      <alignment horizontal="center" vertical="center" wrapText="1"/>
    </xf>
    <xf numFmtId="2" fontId="24" fillId="0" borderId="20" xfId="42" applyNumberFormat="1" applyFont="1" applyBorder="1" applyAlignment="1">
      <alignment horizontal="center" vertical="center" wrapText="1"/>
    </xf>
    <xf numFmtId="0" fontId="23" fillId="0" borderId="18" xfId="42" applyFont="1" applyBorder="1" applyAlignment="1">
      <alignment horizontal="center" vertical="center" wrapText="1"/>
    </xf>
    <xf numFmtId="0" fontId="23" fillId="0" borderId="20" xfId="42" applyFont="1" applyBorder="1" applyAlignment="1">
      <alignment horizontal="center" vertical="center" wrapText="1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1" fillId="0" borderId="27" xfId="42" applyFont="1" applyBorder="1" applyAlignment="1">
      <alignment horizontal="center" vertical="center"/>
    </xf>
    <xf numFmtId="0" fontId="21" fillId="0" borderId="12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 wrapText="1"/>
    </xf>
    <xf numFmtId="0" fontId="25" fillId="0" borderId="13" xfId="42" applyFont="1" applyBorder="1" applyAlignment="1">
      <alignment horizontal="center" vertical="center" wrapText="1"/>
    </xf>
    <xf numFmtId="0" fontId="25" fillId="0" borderId="12" xfId="42" applyFont="1" applyBorder="1" applyAlignment="1">
      <alignment horizontal="center" vertical="center" wrapText="1"/>
    </xf>
    <xf numFmtId="0" fontId="25" fillId="0" borderId="14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5" fillId="0" borderId="12" xfId="42" applyFont="1" applyBorder="1" applyAlignment="1">
      <alignment horizontal="center" vertical="center"/>
    </xf>
    <xf numFmtId="0" fontId="20" fillId="0" borderId="18" xfId="42" applyFont="1" applyBorder="1" applyAlignment="1">
      <alignment vertical="center" textRotation="90" wrapText="1"/>
    </xf>
    <xf numFmtId="0" fontId="20" fillId="0" borderId="20" xfId="42" applyFont="1" applyBorder="1" applyAlignment="1">
      <alignment vertical="center" textRotation="90" wrapText="1"/>
    </xf>
    <xf numFmtId="0" fontId="20" fillId="0" borderId="21" xfId="42" applyFont="1" applyBorder="1" applyAlignment="1">
      <alignment vertical="center" textRotation="90" wrapText="1"/>
    </xf>
    <xf numFmtId="0" fontId="25" fillId="0" borderId="29" xfId="42" applyFont="1" applyBorder="1" applyAlignment="1">
      <alignment horizontal="center" vertical="center"/>
    </xf>
    <xf numFmtId="0" fontId="25" fillId="0" borderId="27" xfId="42" applyFont="1" applyBorder="1" applyAlignment="1">
      <alignment horizontal="center" vertical="center"/>
    </xf>
    <xf numFmtId="0" fontId="25" fillId="0" borderId="30" xfId="42" applyFont="1" applyBorder="1" applyAlignment="1">
      <alignment horizontal="center" vertical="center"/>
    </xf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9" fillId="0" borderId="27" xfId="42" applyFont="1" applyBorder="1" applyAlignment="1">
      <alignment horizontal="left" vertical="center"/>
    </xf>
    <xf numFmtId="0" fontId="29" fillId="0" borderId="12" xfId="42" applyFont="1" applyBorder="1" applyAlignment="1">
      <alignment horizontal="left" vertical="center"/>
    </xf>
    <xf numFmtId="0" fontId="28" fillId="33" borderId="14" xfId="42" applyFont="1" applyFill="1" applyBorder="1" applyAlignment="1">
      <alignment horizontal="center" vertical="top" wrapText="1"/>
    </xf>
    <xf numFmtId="0" fontId="28" fillId="33" borderId="13" xfId="42" applyFont="1" applyFill="1" applyBorder="1" applyAlignment="1">
      <alignment horizontal="center" vertical="top" wrapText="1"/>
    </xf>
    <xf numFmtId="0" fontId="28" fillId="33" borderId="12" xfId="42" applyFont="1" applyFill="1" applyBorder="1" applyAlignment="1">
      <alignment horizontal="center" vertical="top" wrapText="1"/>
    </xf>
    <xf numFmtId="0" fontId="21" fillId="0" borderId="14" xfId="42" applyFont="1" applyBorder="1" applyAlignment="1" applyProtection="1">
      <alignment horizontal="left" vertical="center"/>
      <protection locked="0"/>
    </xf>
    <xf numFmtId="0" fontId="21" fillId="0" borderId="13" xfId="42" applyFont="1" applyBorder="1" applyAlignment="1" applyProtection="1">
      <alignment horizontal="left" vertical="center"/>
      <protection locked="0"/>
    </xf>
    <xf numFmtId="0" fontId="21" fillId="0" borderId="12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5" fillId="0" borderId="27" xfId="42" applyFont="1" applyBorder="1" applyAlignment="1" applyProtection="1">
      <alignment horizontal="left" vertical="center"/>
      <protection locked="0"/>
    </xf>
    <xf numFmtId="0" fontId="25" fillId="0" borderId="12" xfId="42" applyFont="1" applyBorder="1" applyAlignment="1" applyProtection="1">
      <alignment horizontal="left" vertical="center"/>
      <protection locked="0"/>
    </xf>
    <xf numFmtId="0" fontId="18" fillId="0" borderId="13" xfId="42" applyFont="1" applyBorder="1" applyAlignment="1">
      <alignment horizontal="left" wrapText="1"/>
    </xf>
    <xf numFmtId="0" fontId="18" fillId="0" borderId="12" xfId="42" applyFont="1" applyBorder="1" applyAlignment="1">
      <alignment horizontal="left" wrapText="1"/>
    </xf>
    <xf numFmtId="0" fontId="18" fillId="0" borderId="14" xfId="42" applyFont="1" applyBorder="1" applyAlignment="1"/>
    <xf numFmtId="0" fontId="18" fillId="0" borderId="27" xfId="42" applyFont="1" applyBorder="1" applyAlignment="1"/>
    <xf numFmtId="0" fontId="18" fillId="0" borderId="13" xfId="42" applyFont="1" applyBorder="1" applyAlignment="1"/>
    <xf numFmtId="0" fontId="18" fillId="0" borderId="12" xfId="42" applyFont="1" applyBorder="1" applyAlignment="1"/>
    <xf numFmtId="0" fontId="27" fillId="0" borderId="14" xfId="42" applyFont="1" applyBorder="1" applyAlignment="1"/>
    <xf numFmtId="0" fontId="27" fillId="0" borderId="13" xfId="42" applyFont="1" applyBorder="1" applyAlignment="1"/>
    <xf numFmtId="0" fontId="27" fillId="0" borderId="12" xfId="42" applyFont="1" applyBorder="1" applyAlignment="1"/>
    <xf numFmtId="0" fontId="24" fillId="0" borderId="11" xfId="42" applyFont="1" applyBorder="1" applyAlignment="1">
      <alignment horizontal="center" vertical="center" wrapText="1"/>
    </xf>
    <xf numFmtId="0" fontId="24" fillId="0" borderId="18" xfId="42" applyFont="1" applyBorder="1" applyAlignment="1">
      <alignment horizontal="center" vertical="center" wrapText="1"/>
    </xf>
    <xf numFmtId="0" fontId="23" fillId="0" borderId="11" xfId="42" applyFont="1" applyBorder="1" applyAlignment="1">
      <alignment horizontal="center" vertical="center" wrapText="1"/>
    </xf>
    <xf numFmtId="0" fontId="21" fillId="0" borderId="10" xfId="42" applyFont="1" applyBorder="1" applyAlignment="1">
      <alignment horizontal="center" vertical="center"/>
    </xf>
    <xf numFmtId="0" fontId="21" fillId="0" borderId="31" xfId="42" applyFont="1" applyBorder="1" applyAlignment="1">
      <alignment horizontal="center" vertical="center"/>
    </xf>
    <xf numFmtId="0" fontId="20" fillId="0" borderId="11" xfId="42" applyFont="1" applyBorder="1" applyAlignment="1">
      <alignment vertical="center" textRotation="90" wrapText="1"/>
    </xf>
    <xf numFmtId="0" fontId="20" fillId="0" borderId="11" xfId="42" applyFont="1" applyBorder="1" applyAlignment="1">
      <alignment horizontal="center" vertical="center" textRotation="90" wrapText="1"/>
    </xf>
    <xf numFmtId="0" fontId="25" fillId="0" borderId="10" xfId="42" applyFont="1" applyBorder="1" applyAlignment="1">
      <alignment horizontal="center" vertical="center"/>
    </xf>
    <xf numFmtId="0" fontId="25" fillId="0" borderId="10" xfId="42" applyFont="1" applyBorder="1" applyAlignment="1">
      <alignment horizontal="center" vertical="center" wrapText="1"/>
    </xf>
    <xf numFmtId="0" fontId="29" fillId="0" borderId="10" xfId="42" applyFont="1" applyBorder="1" applyAlignment="1">
      <alignment horizontal="left" vertical="center"/>
    </xf>
    <xf numFmtId="0" fontId="29" fillId="0" borderId="31" xfId="42" applyFont="1" applyBorder="1" applyAlignment="1">
      <alignment horizontal="left" vertical="center"/>
    </xf>
    <xf numFmtId="0" fontId="18" fillId="33" borderId="13" xfId="42" applyFont="1" applyFill="1" applyBorder="1" applyAlignment="1">
      <alignment horizontal="center" vertical="top"/>
    </xf>
    <xf numFmtId="0" fontId="18" fillId="33" borderId="12" xfId="42" applyFont="1" applyFill="1" applyBorder="1" applyAlignment="1">
      <alignment horizontal="center" vertical="top"/>
    </xf>
    <xf numFmtId="0" fontId="21" fillId="0" borderId="10" xfId="42" applyFont="1" applyBorder="1" applyAlignment="1" applyProtection="1">
      <alignment horizontal="left" vertical="center"/>
      <protection locked="0"/>
    </xf>
    <xf numFmtId="0" fontId="25" fillId="0" borderId="10" xfId="42" applyFont="1" applyBorder="1" applyAlignment="1" applyProtection="1">
      <alignment horizontal="left" vertical="center"/>
      <protection locked="0"/>
    </xf>
    <xf numFmtId="0" fontId="25" fillId="0" borderId="31" xfId="42" applyFont="1" applyBorder="1" applyAlignment="1" applyProtection="1">
      <alignment horizontal="left" vertical="center"/>
      <protection locked="0"/>
    </xf>
    <xf numFmtId="0" fontId="27" fillId="0" borderId="10" xfId="42" applyFont="1" applyBorder="1" applyAlignment="1"/>
    <xf numFmtId="0" fontId="24" fillId="0" borderId="10" xfId="42" applyFont="1" applyBorder="1" applyAlignment="1">
      <alignment horizontal="center" vertical="top" wrapText="1"/>
    </xf>
    <xf numFmtId="0" fontId="24" fillId="0" borderId="10" xfId="42" applyFont="1" applyBorder="1" applyAlignment="1">
      <alignment horizontal="left" wrapText="1"/>
    </xf>
    <xf numFmtId="0" fontId="18" fillId="0" borderId="10" xfId="42" applyFont="1" applyBorder="1" applyAlignment="1"/>
    <xf numFmtId="0" fontId="18" fillId="0" borderId="31" xfId="42" applyFont="1" applyBorder="1" applyAlignment="1"/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6" fillId="0" borderId="12" xfId="43" applyFont="1" applyBorder="1" applyAlignment="1">
      <alignment horizontal="left" vertical="center"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4" fillId="0" borderId="12" xfId="43" applyFont="1" applyBorder="1" applyAlignment="1">
      <alignment wrapText="1"/>
    </xf>
    <xf numFmtId="0" fontId="31" fillId="0" borderId="14" xfId="43" applyFont="1" applyBorder="1" applyAlignment="1">
      <alignment wrapText="1"/>
    </xf>
    <xf numFmtId="0" fontId="31" fillId="0" borderId="12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2" xfId="43" applyFont="1" applyBorder="1" applyAlignment="1">
      <alignment wrapText="1"/>
    </xf>
    <xf numFmtId="0" fontId="33" fillId="0" borderId="10" xfId="43" applyFont="1" applyBorder="1" applyAlignment="1">
      <alignment wrapText="1"/>
    </xf>
    <xf numFmtId="0" fontId="32" fillId="0" borderId="11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31" fillId="0" borderId="10" xfId="43" applyFont="1" applyBorder="1" applyAlignment="1">
      <alignment horizontal="center" vertical="center" wrapText="1"/>
    </xf>
    <xf numFmtId="0" fontId="19" fillId="0" borderId="17" xfId="43" applyFont="1" applyBorder="1" applyAlignment="1">
      <alignment wrapText="1"/>
    </xf>
    <xf numFmtId="0" fontId="18" fillId="0" borderId="12" xfId="42" applyNumberFormat="1" applyBorder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2"/>
  <sheetViews>
    <sheetView workbookViewId="0">
      <selection activeCell="A8" sqref="A8"/>
    </sheetView>
  </sheetViews>
  <sheetFormatPr defaultRowHeight="12.75" x14ac:dyDescent="0.2"/>
  <cols>
    <col min="1" max="1" width="10.28515625" style="15" customWidth="1"/>
    <col min="2" max="2" width="27.7109375" style="1" customWidth="1"/>
    <col min="3" max="3" width="8.140625" style="3" customWidth="1"/>
    <col min="4" max="9" width="3.85546875" style="1" customWidth="1"/>
    <col min="10" max="11" width="5.42578125" style="3" customWidth="1"/>
    <col min="12" max="13" width="5.42578125" style="1" customWidth="1"/>
    <col min="14" max="14" width="6.140625" style="1" customWidth="1"/>
    <col min="15" max="15" width="6.5703125" style="1" customWidth="1"/>
    <col min="16" max="16" width="8.42578125" style="1" customWidth="1"/>
    <col min="17" max="17" width="9.140625" style="1"/>
    <col min="18" max="18" width="7.42578125" style="1" customWidth="1"/>
    <col min="19" max="19" width="5.85546875" style="1" customWidth="1"/>
    <col min="20" max="16384" width="9.140625" style="1"/>
  </cols>
  <sheetData>
    <row r="1" spans="1:20" ht="23.25" customHeight="1" x14ac:dyDescent="0.2">
      <c r="A1" s="67" t="s">
        <v>16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9"/>
      <c r="O1" s="69"/>
      <c r="P1" s="70"/>
      <c r="Q1" s="71" t="s">
        <v>15</v>
      </c>
      <c r="R1" s="72"/>
      <c r="S1" s="73"/>
    </row>
    <row r="2" spans="1:20" x14ac:dyDescent="0.2">
      <c r="A2" s="74" t="s">
        <v>14</v>
      </c>
      <c r="B2" s="75"/>
      <c r="C2" s="75"/>
      <c r="D2" s="75"/>
      <c r="E2" s="75"/>
      <c r="F2" s="75"/>
      <c r="G2" s="75"/>
      <c r="H2" s="75"/>
      <c r="I2" s="76"/>
      <c r="J2" s="77" t="s">
        <v>24</v>
      </c>
      <c r="K2" s="78"/>
      <c r="L2" s="78"/>
      <c r="M2" s="78"/>
      <c r="N2" s="79"/>
      <c r="O2" s="79"/>
      <c r="P2" s="78"/>
      <c r="Q2" s="78"/>
      <c r="R2" s="78"/>
      <c r="S2" s="80"/>
    </row>
    <row r="3" spans="1:20" ht="21" customHeight="1" x14ac:dyDescent="0.2">
      <c r="A3" s="87" t="s">
        <v>28</v>
      </c>
      <c r="B3" s="88"/>
      <c r="C3" s="89"/>
      <c r="D3" s="81" t="s">
        <v>74</v>
      </c>
      <c r="E3" s="81"/>
      <c r="F3" s="81"/>
      <c r="G3" s="81"/>
      <c r="H3" s="81"/>
      <c r="I3" s="81"/>
      <c r="J3" s="81"/>
      <c r="K3" s="81"/>
      <c r="L3" s="82"/>
      <c r="M3" s="83" t="s">
        <v>75</v>
      </c>
      <c r="N3" s="84"/>
      <c r="O3" s="84"/>
      <c r="P3" s="85"/>
      <c r="Q3" s="85"/>
      <c r="R3" s="85"/>
      <c r="S3" s="86"/>
    </row>
    <row r="4" spans="1:20" ht="6.75" customHeight="1" x14ac:dyDescent="0.2"/>
    <row r="5" spans="1:20" ht="21" customHeight="1" x14ac:dyDescent="0.2">
      <c r="A5" s="47" t="s">
        <v>13</v>
      </c>
      <c r="B5" s="49" t="s">
        <v>12</v>
      </c>
      <c r="C5" s="51" t="s">
        <v>11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3"/>
      <c r="O5" s="53"/>
      <c r="P5" s="52"/>
      <c r="Q5" s="54"/>
      <c r="R5" s="61" t="s">
        <v>10</v>
      </c>
      <c r="S5" s="44" t="s">
        <v>9</v>
      </c>
    </row>
    <row r="6" spans="1:20" ht="21" customHeight="1" x14ac:dyDescent="0.2">
      <c r="A6" s="48"/>
      <c r="B6" s="50"/>
      <c r="C6" s="13"/>
      <c r="D6" s="55" t="s">
        <v>109</v>
      </c>
      <c r="E6" s="56"/>
      <c r="F6" s="57"/>
      <c r="G6" s="58" t="s">
        <v>0</v>
      </c>
      <c r="H6" s="59"/>
      <c r="I6" s="60"/>
      <c r="J6" s="58" t="s">
        <v>8</v>
      </c>
      <c r="K6" s="59"/>
      <c r="L6" s="59"/>
      <c r="M6" s="60"/>
      <c r="N6" s="64" t="s">
        <v>7</v>
      </c>
      <c r="O6" s="65"/>
      <c r="P6" s="65"/>
      <c r="Q6" s="66"/>
      <c r="R6" s="62"/>
      <c r="S6" s="45"/>
    </row>
    <row r="7" spans="1:20" ht="21" customHeight="1" thickBot="1" x14ac:dyDescent="0.25">
      <c r="A7" s="48"/>
      <c r="B7" s="50"/>
      <c r="C7" s="10" t="s">
        <v>6</v>
      </c>
      <c r="D7" s="11" t="s">
        <v>3</v>
      </c>
      <c r="E7" s="11" t="s">
        <v>2</v>
      </c>
      <c r="F7" s="11" t="s">
        <v>1</v>
      </c>
      <c r="G7" s="11" t="s">
        <v>3</v>
      </c>
      <c r="H7" s="11" t="s">
        <v>2</v>
      </c>
      <c r="I7" s="11" t="s">
        <v>1</v>
      </c>
      <c r="J7" s="11" t="s">
        <v>43</v>
      </c>
      <c r="K7" s="11" t="s">
        <v>44</v>
      </c>
      <c r="L7" s="11" t="s">
        <v>45</v>
      </c>
      <c r="M7" s="11" t="s">
        <v>46</v>
      </c>
      <c r="N7" s="30" t="s">
        <v>43</v>
      </c>
      <c r="O7" s="30" t="s">
        <v>44</v>
      </c>
      <c r="P7" s="11" t="s">
        <v>45</v>
      </c>
      <c r="Q7" s="11" t="s">
        <v>46</v>
      </c>
      <c r="R7" s="63"/>
      <c r="S7" s="46"/>
    </row>
    <row r="8" spans="1:20" ht="16.5" thickTop="1" thickBot="1" x14ac:dyDescent="0.3">
      <c r="A8" s="17" t="s">
        <v>79</v>
      </c>
      <c r="B8" s="40" t="s">
        <v>107</v>
      </c>
      <c r="C8" s="18"/>
      <c r="D8" s="38">
        <v>2.5</v>
      </c>
      <c r="E8" s="12"/>
      <c r="F8" s="12"/>
      <c r="G8" s="12"/>
      <c r="H8" s="22"/>
      <c r="I8" s="23"/>
      <c r="J8" s="24">
        <v>25</v>
      </c>
      <c r="K8" s="24">
        <v>20</v>
      </c>
      <c r="L8" s="32"/>
      <c r="M8" s="31"/>
      <c r="N8" s="31">
        <v>23.5</v>
      </c>
      <c r="O8" s="31">
        <v>19</v>
      </c>
      <c r="P8" s="19"/>
      <c r="Q8" s="19"/>
      <c r="R8" s="34">
        <f>D8+MAX(J8,L8)+MAX(K8,M8)+MAX(N8,P8)+MAX(O8,Q8)</f>
        <v>90</v>
      </c>
      <c r="S8" s="28" t="s">
        <v>113</v>
      </c>
    </row>
    <row r="9" spans="1:20" ht="16.5" thickTop="1" thickBot="1" x14ac:dyDescent="0.3">
      <c r="A9" s="17" t="s">
        <v>33</v>
      </c>
      <c r="B9" s="40" t="s">
        <v>34</v>
      </c>
      <c r="C9" s="18"/>
      <c r="D9" s="38"/>
      <c r="E9" s="12"/>
      <c r="F9" s="12"/>
      <c r="G9" s="12"/>
      <c r="H9" s="22"/>
      <c r="I9" s="23"/>
      <c r="J9" s="26"/>
      <c r="K9" s="26"/>
      <c r="L9" s="32"/>
      <c r="M9" s="31"/>
      <c r="N9" s="31"/>
      <c r="O9" s="31"/>
      <c r="P9" s="19"/>
      <c r="Q9" s="19"/>
      <c r="R9" s="34">
        <f t="shared" ref="R9:R14" si="0">D9+MAX(J9,L9)+MAX(K9,M9)+MAX(N9,P9)+MAX(O9,Q9)</f>
        <v>0</v>
      </c>
      <c r="S9" s="28" t="s">
        <v>110</v>
      </c>
      <c r="T9" s="29"/>
    </row>
    <row r="10" spans="1:20" ht="16.5" thickTop="1" thickBot="1" x14ac:dyDescent="0.3">
      <c r="A10" s="17" t="s">
        <v>99</v>
      </c>
      <c r="B10" s="40" t="s">
        <v>108</v>
      </c>
      <c r="C10" s="18"/>
      <c r="D10" s="38"/>
      <c r="E10" s="12"/>
      <c r="F10" s="12"/>
      <c r="G10" s="12"/>
      <c r="H10" s="22"/>
      <c r="I10" s="23"/>
      <c r="J10" s="24">
        <v>5</v>
      </c>
      <c r="K10" s="26">
        <v>0</v>
      </c>
      <c r="L10" s="32">
        <v>6.5</v>
      </c>
      <c r="M10" s="31">
        <v>1</v>
      </c>
      <c r="N10" s="31"/>
      <c r="O10" s="31"/>
      <c r="P10" s="19">
        <v>7</v>
      </c>
      <c r="Q10" s="19"/>
      <c r="R10" s="34">
        <f t="shared" si="0"/>
        <v>14.5</v>
      </c>
      <c r="S10" s="28" t="s">
        <v>110</v>
      </c>
    </row>
    <row r="11" spans="1:20" ht="16.5" thickTop="1" thickBot="1" x14ac:dyDescent="0.3">
      <c r="A11" s="17" t="s">
        <v>35</v>
      </c>
      <c r="B11" s="40" t="s">
        <v>36</v>
      </c>
      <c r="C11" s="18"/>
      <c r="D11" s="38"/>
      <c r="E11" s="12"/>
      <c r="F11" s="12"/>
      <c r="G11" s="12"/>
      <c r="H11" s="22"/>
      <c r="I11" s="23"/>
      <c r="J11" s="24">
        <v>11</v>
      </c>
      <c r="K11" s="24">
        <v>0</v>
      </c>
      <c r="L11" s="32">
        <v>13</v>
      </c>
      <c r="M11" s="31">
        <v>2.5</v>
      </c>
      <c r="N11" s="31"/>
      <c r="O11" s="31"/>
      <c r="P11" s="19"/>
      <c r="Q11" s="19"/>
      <c r="R11" s="34">
        <f t="shared" si="0"/>
        <v>15.5</v>
      </c>
      <c r="S11" s="28" t="s">
        <v>110</v>
      </c>
    </row>
    <row r="12" spans="1:20" ht="16.5" thickTop="1" thickBot="1" x14ac:dyDescent="0.3">
      <c r="A12" s="17" t="s">
        <v>38</v>
      </c>
      <c r="B12" s="40" t="s">
        <v>32</v>
      </c>
      <c r="C12" s="18"/>
      <c r="D12" s="38"/>
      <c r="E12" s="12"/>
      <c r="F12" s="12"/>
      <c r="G12" s="12"/>
      <c r="H12" s="22"/>
      <c r="I12" s="23"/>
      <c r="J12" s="24"/>
      <c r="K12" s="26"/>
      <c r="L12" s="32"/>
      <c r="M12" s="31"/>
      <c r="N12" s="31"/>
      <c r="O12" s="31"/>
      <c r="P12" s="19"/>
      <c r="Q12" s="19"/>
      <c r="R12" s="34">
        <f t="shared" si="0"/>
        <v>0</v>
      </c>
      <c r="S12" s="28" t="s">
        <v>110</v>
      </c>
    </row>
    <row r="13" spans="1:20" ht="16.5" thickTop="1" thickBot="1" x14ac:dyDescent="0.3">
      <c r="A13" s="17" t="s">
        <v>39</v>
      </c>
      <c r="B13" s="40" t="s">
        <v>40</v>
      </c>
      <c r="C13" s="18"/>
      <c r="D13" s="38"/>
      <c r="E13" s="12"/>
      <c r="F13" s="12"/>
      <c r="G13" s="12"/>
      <c r="H13" s="22"/>
      <c r="I13" s="23"/>
      <c r="J13" s="24"/>
      <c r="K13" s="26"/>
      <c r="L13" s="32"/>
      <c r="M13" s="31"/>
      <c r="N13" s="31"/>
      <c r="O13" s="31"/>
      <c r="P13" s="19"/>
      <c r="Q13" s="19"/>
      <c r="R13" s="34">
        <f t="shared" si="0"/>
        <v>0</v>
      </c>
      <c r="S13" s="28" t="s">
        <v>110</v>
      </c>
    </row>
    <row r="14" spans="1:20" ht="16.5" thickTop="1" thickBot="1" x14ac:dyDescent="0.3">
      <c r="A14" s="17" t="s">
        <v>41</v>
      </c>
      <c r="B14" s="40" t="s">
        <v>42</v>
      </c>
      <c r="C14" s="18"/>
      <c r="D14" s="38"/>
      <c r="E14" s="12"/>
      <c r="F14" s="12"/>
      <c r="G14" s="12"/>
      <c r="H14" s="22"/>
      <c r="I14" s="23"/>
      <c r="J14" s="24">
        <v>4.5</v>
      </c>
      <c r="K14" s="24">
        <v>1.5</v>
      </c>
      <c r="L14" s="32"/>
      <c r="M14" s="31"/>
      <c r="N14" s="31"/>
      <c r="O14" s="31"/>
      <c r="P14" s="19"/>
      <c r="Q14" s="19"/>
      <c r="R14" s="34">
        <f t="shared" si="0"/>
        <v>6</v>
      </c>
      <c r="S14" s="28" t="s">
        <v>110</v>
      </c>
    </row>
    <row r="15" spans="1:20" ht="13.5" thickTop="1" x14ac:dyDescent="0.2">
      <c r="A15" s="1"/>
    </row>
    <row r="16" spans="1:20" x14ac:dyDescent="0.2">
      <c r="A16" s="1"/>
    </row>
    <row r="17" spans="1:1" x14ac:dyDescent="0.2">
      <c r="A17" s="1"/>
    </row>
    <row r="18" spans="1:1" x14ac:dyDescent="0.2">
      <c r="A18" s="1"/>
    </row>
    <row r="19" spans="1:1" x14ac:dyDescent="0.2">
      <c r="A19" s="1"/>
    </row>
    <row r="20" spans="1:1" x14ac:dyDescent="0.2">
      <c r="A20" s="1"/>
    </row>
    <row r="21" spans="1:1" x14ac:dyDescent="0.2">
      <c r="A21" s="1"/>
    </row>
    <row r="22" spans="1:1" x14ac:dyDescent="0.2">
      <c r="A22" s="1"/>
    </row>
  </sheetData>
  <sheetProtection selectLockedCells="1" selectUnlockedCells="1"/>
  <mergeCells count="16">
    <mergeCell ref="A1:P1"/>
    <mergeCell ref="Q1:S1"/>
    <mergeCell ref="A2:I2"/>
    <mergeCell ref="J2:S2"/>
    <mergeCell ref="D3:L3"/>
    <mergeCell ref="M3:S3"/>
    <mergeCell ref="A3:C3"/>
    <mergeCell ref="S5:S7"/>
    <mergeCell ref="A5:A7"/>
    <mergeCell ref="B5:B7"/>
    <mergeCell ref="C5:Q5"/>
    <mergeCell ref="D6:F6"/>
    <mergeCell ref="G6:I6"/>
    <mergeCell ref="J6:M6"/>
    <mergeCell ref="R5:R7"/>
    <mergeCell ref="N6:Q6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7"/>
  <sheetViews>
    <sheetView tabSelected="1" topLeftCell="A4" workbookViewId="0">
      <selection activeCell="T21" sqref="T21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11" width="3.85546875" style="1" customWidth="1"/>
    <col min="12" max="13" width="5.42578125" style="3" customWidth="1"/>
    <col min="14" max="17" width="5.42578125" style="1" customWidth="1"/>
    <col min="18" max="18" width="8.42578125" style="1" customWidth="1"/>
    <col min="19" max="19" width="9.140625" style="1"/>
    <col min="20" max="20" width="7.42578125" style="1" customWidth="1"/>
    <col min="21" max="21" width="5.85546875" style="1" customWidth="1"/>
    <col min="22" max="16384" width="9.140625" style="1"/>
  </cols>
  <sheetData>
    <row r="1" spans="1:21" ht="23.25" customHeight="1" x14ac:dyDescent="0.2">
      <c r="A1" s="99" t="s">
        <v>16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100"/>
      <c r="Q1" s="100"/>
      <c r="R1" s="99"/>
      <c r="S1" s="71" t="s">
        <v>15</v>
      </c>
      <c r="T1" s="101"/>
      <c r="U1" s="102"/>
    </row>
    <row r="2" spans="1:21" x14ac:dyDescent="0.2">
      <c r="A2" s="103" t="s">
        <v>27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4" t="s">
        <v>24</v>
      </c>
      <c r="M2" s="104"/>
      <c r="N2" s="104"/>
      <c r="O2" s="104"/>
      <c r="P2" s="105"/>
      <c r="Q2" s="105"/>
      <c r="R2" s="104"/>
      <c r="S2" s="104"/>
      <c r="T2" s="104"/>
      <c r="U2" s="104"/>
    </row>
    <row r="3" spans="1:21" ht="30.75" customHeight="1" x14ac:dyDescent="0.2">
      <c r="A3" s="106" t="s">
        <v>28</v>
      </c>
      <c r="B3" s="106"/>
      <c r="C3" s="106"/>
      <c r="D3" s="107" t="s">
        <v>29</v>
      </c>
      <c r="E3" s="107"/>
      <c r="F3" s="107"/>
      <c r="G3" s="107"/>
      <c r="H3" s="108" t="s">
        <v>73</v>
      </c>
      <c r="I3" s="108"/>
      <c r="J3" s="108"/>
      <c r="K3" s="108"/>
      <c r="L3" s="108"/>
      <c r="M3" s="108"/>
      <c r="N3" s="108"/>
      <c r="O3" s="109" t="s">
        <v>26</v>
      </c>
      <c r="P3" s="110"/>
      <c r="Q3" s="110"/>
      <c r="R3" s="109"/>
      <c r="S3" s="109"/>
      <c r="T3" s="109"/>
      <c r="U3" s="109"/>
    </row>
    <row r="4" spans="1:21" ht="14.25" customHeight="1" x14ac:dyDescent="0.2">
      <c r="D4" s="3"/>
      <c r="E4" s="3"/>
      <c r="F4" s="3"/>
      <c r="G4" s="3"/>
      <c r="H4" s="3"/>
    </row>
    <row r="5" spans="1:21" ht="21" customHeight="1" thickBot="1" x14ac:dyDescent="0.25">
      <c r="A5" s="90" t="s">
        <v>13</v>
      </c>
      <c r="B5" s="92" t="s">
        <v>12</v>
      </c>
      <c r="C5" s="93" t="s">
        <v>11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4"/>
      <c r="Q5" s="94"/>
      <c r="R5" s="93"/>
      <c r="S5" s="93"/>
      <c r="T5" s="95" t="s">
        <v>10</v>
      </c>
      <c r="U5" s="96" t="s">
        <v>9</v>
      </c>
    </row>
    <row r="6" spans="1:21" ht="21" customHeight="1" thickTop="1" thickBot="1" x14ac:dyDescent="0.25">
      <c r="A6" s="90"/>
      <c r="B6" s="92"/>
      <c r="C6" s="2"/>
      <c r="D6" s="97" t="s">
        <v>109</v>
      </c>
      <c r="E6" s="97"/>
      <c r="F6" s="97"/>
      <c r="G6" s="97"/>
      <c r="H6" s="97"/>
      <c r="I6" s="98"/>
      <c r="J6" s="97"/>
      <c r="K6" s="97"/>
      <c r="L6" s="97" t="s">
        <v>8</v>
      </c>
      <c r="M6" s="97"/>
      <c r="N6" s="97"/>
      <c r="O6" s="97"/>
      <c r="P6" s="64" t="s">
        <v>7</v>
      </c>
      <c r="Q6" s="65"/>
      <c r="R6" s="65"/>
      <c r="S6" s="66"/>
      <c r="T6" s="95"/>
      <c r="U6" s="96"/>
    </row>
    <row r="7" spans="1:21" ht="21" customHeight="1" thickTop="1" thickBot="1" x14ac:dyDescent="0.25">
      <c r="A7" s="91"/>
      <c r="B7" s="49"/>
      <c r="C7" s="10" t="s">
        <v>6</v>
      </c>
      <c r="D7" s="11" t="s">
        <v>3</v>
      </c>
      <c r="E7" s="11" t="s">
        <v>2</v>
      </c>
      <c r="F7" s="11" t="s">
        <v>1</v>
      </c>
      <c r="G7" s="11" t="s">
        <v>5</v>
      </c>
      <c r="H7" s="11" t="s">
        <v>4</v>
      </c>
      <c r="I7" s="11" t="s">
        <v>3</v>
      </c>
      <c r="J7" s="11" t="s">
        <v>2</v>
      </c>
      <c r="K7" s="11" t="s">
        <v>1</v>
      </c>
      <c r="L7" s="11" t="s">
        <v>43</v>
      </c>
      <c r="M7" s="11" t="s">
        <v>44</v>
      </c>
      <c r="N7" s="11" t="s">
        <v>45</v>
      </c>
      <c r="O7" s="11" t="s">
        <v>46</v>
      </c>
      <c r="P7" s="30" t="s">
        <v>43</v>
      </c>
      <c r="Q7" s="30" t="s">
        <v>44</v>
      </c>
      <c r="R7" s="11" t="s">
        <v>45</v>
      </c>
      <c r="S7" s="11" t="s">
        <v>46</v>
      </c>
      <c r="T7" s="61"/>
      <c r="U7" s="44"/>
    </row>
    <row r="8" spans="1:21" ht="16.5" thickTop="1" thickBot="1" x14ac:dyDescent="0.3">
      <c r="A8" s="33" t="s">
        <v>76</v>
      </c>
      <c r="B8" s="16" t="s">
        <v>37</v>
      </c>
      <c r="C8" s="14"/>
      <c r="D8" s="37"/>
      <c r="E8" s="126"/>
      <c r="F8" s="20"/>
      <c r="G8" s="20"/>
      <c r="H8" s="20"/>
      <c r="I8" s="35"/>
      <c r="J8" s="36"/>
      <c r="K8" s="36"/>
      <c r="L8" s="24"/>
      <c r="M8" s="24"/>
      <c r="N8" s="32"/>
      <c r="O8" s="31"/>
      <c r="P8" s="31"/>
      <c r="Q8" s="31"/>
      <c r="R8" s="19"/>
      <c r="S8" s="19"/>
      <c r="T8" s="25">
        <f>D8+E8+MAX(L8,N8)+MAX(M8,O8)+MAX(P8,R8)+MAX(Q8,S8)</f>
        <v>0</v>
      </c>
      <c r="U8" s="28" t="s">
        <v>110</v>
      </c>
    </row>
    <row r="9" spans="1:21" ht="16.5" thickTop="1" thickBot="1" x14ac:dyDescent="0.3">
      <c r="A9" s="33" t="s">
        <v>77</v>
      </c>
      <c r="B9" s="16" t="s">
        <v>78</v>
      </c>
      <c r="C9" s="14"/>
      <c r="D9" s="37">
        <v>1</v>
      </c>
      <c r="E9" s="126">
        <v>10</v>
      </c>
      <c r="F9" s="20"/>
      <c r="G9" s="20"/>
      <c r="H9" s="20"/>
      <c r="I9" s="36"/>
      <c r="J9" s="36"/>
      <c r="K9" s="36"/>
      <c r="L9" s="24">
        <v>9.5</v>
      </c>
      <c r="M9" s="26">
        <v>13</v>
      </c>
      <c r="N9" s="32">
        <v>16</v>
      </c>
      <c r="O9" s="31">
        <v>7.5</v>
      </c>
      <c r="P9" s="31"/>
      <c r="Q9" s="31">
        <v>6</v>
      </c>
      <c r="R9" s="19">
        <v>20.5</v>
      </c>
      <c r="S9" s="19">
        <v>9.5</v>
      </c>
      <c r="T9" s="25">
        <f t="shared" ref="T9:T36" si="0">D9+E9+MAX(L9,N9)+MAX(M9,O9)+MAX(P9,R9)+MAX(Q9,S9)</f>
        <v>70</v>
      </c>
      <c r="U9" s="28" t="s">
        <v>112</v>
      </c>
    </row>
    <row r="10" spans="1:21" ht="16.5" thickTop="1" thickBot="1" x14ac:dyDescent="0.3">
      <c r="A10" s="33" t="s">
        <v>79</v>
      </c>
      <c r="B10" s="16" t="s">
        <v>80</v>
      </c>
      <c r="C10" s="14"/>
      <c r="D10" s="37">
        <v>1</v>
      </c>
      <c r="E10" s="126">
        <v>10</v>
      </c>
      <c r="F10" s="20"/>
      <c r="G10" s="20"/>
      <c r="H10" s="20"/>
      <c r="I10" s="36"/>
      <c r="J10" s="36"/>
      <c r="K10" s="36"/>
      <c r="L10" s="24">
        <v>14</v>
      </c>
      <c r="M10" s="24">
        <v>13</v>
      </c>
      <c r="N10" s="32">
        <v>23</v>
      </c>
      <c r="O10" s="31">
        <v>16</v>
      </c>
      <c r="P10" s="31">
        <v>4</v>
      </c>
      <c r="Q10" s="31">
        <v>11</v>
      </c>
      <c r="R10" s="19">
        <v>23</v>
      </c>
      <c r="S10" s="19">
        <v>17</v>
      </c>
      <c r="T10" s="25">
        <f t="shared" si="0"/>
        <v>90</v>
      </c>
      <c r="U10" s="28" t="s">
        <v>113</v>
      </c>
    </row>
    <row r="11" spans="1:21" ht="16.5" thickTop="1" thickBot="1" x14ac:dyDescent="0.3">
      <c r="A11" s="33" t="s">
        <v>81</v>
      </c>
      <c r="B11" s="16" t="s">
        <v>82</v>
      </c>
      <c r="C11" s="14"/>
      <c r="D11" s="37">
        <v>2.5</v>
      </c>
      <c r="E11" s="126"/>
      <c r="F11" s="20"/>
      <c r="G11" s="20"/>
      <c r="H11" s="20"/>
      <c r="I11" s="36"/>
      <c r="J11" s="36"/>
      <c r="K11" s="36"/>
      <c r="L11" s="24">
        <v>24</v>
      </c>
      <c r="M11" s="24">
        <v>25</v>
      </c>
      <c r="N11" s="32"/>
      <c r="O11" s="31"/>
      <c r="P11" s="31">
        <v>21.5</v>
      </c>
      <c r="Q11" s="31">
        <v>19.5</v>
      </c>
      <c r="R11" s="19"/>
      <c r="S11" s="19"/>
      <c r="T11" s="25">
        <f t="shared" si="0"/>
        <v>92.5</v>
      </c>
      <c r="U11" s="28" t="s">
        <v>113</v>
      </c>
    </row>
    <row r="12" spans="1:21" ht="16.5" thickTop="1" thickBot="1" x14ac:dyDescent="0.3">
      <c r="A12" s="33" t="s">
        <v>83</v>
      </c>
      <c r="B12" s="16" t="s">
        <v>84</v>
      </c>
      <c r="C12" s="14"/>
      <c r="D12" s="39">
        <v>1</v>
      </c>
      <c r="E12" s="126">
        <v>10</v>
      </c>
      <c r="F12" s="20"/>
      <c r="G12" s="20"/>
      <c r="H12" s="20"/>
      <c r="I12" s="36"/>
      <c r="J12" s="36"/>
      <c r="K12" s="36"/>
      <c r="L12" s="24">
        <v>10</v>
      </c>
      <c r="M12" s="24">
        <v>2.5</v>
      </c>
      <c r="N12" s="32">
        <v>15.5</v>
      </c>
      <c r="O12" s="31">
        <v>10.5</v>
      </c>
      <c r="P12" s="31"/>
      <c r="Q12" s="31"/>
      <c r="R12" s="19">
        <v>12.5</v>
      </c>
      <c r="S12" s="19">
        <v>5.5</v>
      </c>
      <c r="T12" s="25">
        <f t="shared" si="0"/>
        <v>55</v>
      </c>
      <c r="U12" s="28" t="s">
        <v>111</v>
      </c>
    </row>
    <row r="13" spans="1:21" ht="16.5" thickTop="1" thickBot="1" x14ac:dyDescent="0.3">
      <c r="A13" s="33" t="s">
        <v>85</v>
      </c>
      <c r="B13" s="16" t="s">
        <v>86</v>
      </c>
      <c r="C13" s="14"/>
      <c r="D13" s="39">
        <v>1</v>
      </c>
      <c r="E13" s="126">
        <v>10</v>
      </c>
      <c r="F13" s="20"/>
      <c r="G13" s="20"/>
      <c r="H13" s="20"/>
      <c r="I13" s="36"/>
      <c r="J13" s="36"/>
      <c r="K13" s="36"/>
      <c r="L13" s="24">
        <v>15.5</v>
      </c>
      <c r="M13" s="24">
        <v>10.5</v>
      </c>
      <c r="N13" s="32">
        <v>18.5</v>
      </c>
      <c r="O13" s="31">
        <v>0</v>
      </c>
      <c r="P13" s="31">
        <v>23.5</v>
      </c>
      <c r="Q13" s="31">
        <v>6.5</v>
      </c>
      <c r="R13" s="19"/>
      <c r="S13" s="19"/>
      <c r="T13" s="25">
        <f t="shared" si="0"/>
        <v>70</v>
      </c>
      <c r="U13" s="28" t="s">
        <v>112</v>
      </c>
    </row>
    <row r="14" spans="1:21" ht="16.5" thickTop="1" thickBot="1" x14ac:dyDescent="0.3">
      <c r="A14" s="33" t="s">
        <v>87</v>
      </c>
      <c r="B14" s="16" t="s">
        <v>88</v>
      </c>
      <c r="C14" s="14"/>
      <c r="D14" s="37"/>
      <c r="E14" s="126"/>
      <c r="F14" s="20"/>
      <c r="G14" s="20"/>
      <c r="H14" s="20"/>
      <c r="I14" s="36"/>
      <c r="J14" s="36"/>
      <c r="K14" s="36"/>
      <c r="L14" s="26">
        <v>7</v>
      </c>
      <c r="M14" s="26">
        <v>8</v>
      </c>
      <c r="N14" s="32">
        <v>16</v>
      </c>
      <c r="O14" s="31">
        <v>8</v>
      </c>
      <c r="P14" s="31">
        <v>2</v>
      </c>
      <c r="Q14" s="31">
        <v>1.5</v>
      </c>
      <c r="R14" s="19"/>
      <c r="S14" s="19"/>
      <c r="T14" s="25">
        <f t="shared" si="0"/>
        <v>27.5</v>
      </c>
      <c r="U14" s="28" t="s">
        <v>110</v>
      </c>
    </row>
    <row r="15" spans="1:21" ht="16.5" thickTop="1" thickBot="1" x14ac:dyDescent="0.3">
      <c r="A15" s="33" t="s">
        <v>89</v>
      </c>
      <c r="B15" s="16" t="s">
        <v>90</v>
      </c>
      <c r="C15" s="14"/>
      <c r="D15" s="37"/>
      <c r="E15" s="126"/>
      <c r="F15" s="20"/>
      <c r="G15" s="20"/>
      <c r="H15" s="20"/>
      <c r="I15" s="36"/>
      <c r="J15" s="36"/>
      <c r="K15" s="36"/>
      <c r="L15" s="24">
        <v>0.5</v>
      </c>
      <c r="M15" s="24">
        <v>5.5</v>
      </c>
      <c r="N15" s="32">
        <v>7</v>
      </c>
      <c r="O15" s="31">
        <v>6.5</v>
      </c>
      <c r="P15" s="31"/>
      <c r="Q15" s="31"/>
      <c r="R15" s="19"/>
      <c r="S15" s="19"/>
      <c r="T15" s="25">
        <f t="shared" si="0"/>
        <v>13.5</v>
      </c>
      <c r="U15" s="28" t="s">
        <v>110</v>
      </c>
    </row>
    <row r="16" spans="1:21" ht="16.5" thickTop="1" thickBot="1" x14ac:dyDescent="0.3">
      <c r="A16" s="33" t="s">
        <v>91</v>
      </c>
      <c r="B16" s="16" t="s">
        <v>92</v>
      </c>
      <c r="C16" s="14"/>
      <c r="D16" s="37"/>
      <c r="E16" s="126"/>
      <c r="F16" s="20"/>
      <c r="G16" s="20"/>
      <c r="H16" s="20"/>
      <c r="I16" s="36"/>
      <c r="J16" s="36"/>
      <c r="K16" s="36"/>
      <c r="L16" s="26"/>
      <c r="M16" s="24"/>
      <c r="N16" s="32"/>
      <c r="O16" s="31"/>
      <c r="P16" s="31"/>
      <c r="Q16" s="31"/>
      <c r="R16" s="19"/>
      <c r="S16" s="19"/>
      <c r="T16" s="25">
        <f t="shared" si="0"/>
        <v>0</v>
      </c>
      <c r="U16" s="28" t="s">
        <v>110</v>
      </c>
    </row>
    <row r="17" spans="1:21" ht="16.5" thickTop="1" thickBot="1" x14ac:dyDescent="0.3">
      <c r="A17" s="33" t="s">
        <v>93</v>
      </c>
      <c r="B17" s="16" t="s">
        <v>94</v>
      </c>
      <c r="C17" s="14"/>
      <c r="D17" s="37">
        <v>1.5</v>
      </c>
      <c r="E17" s="126">
        <v>10</v>
      </c>
      <c r="F17" s="20"/>
      <c r="G17" s="20"/>
      <c r="H17" s="20"/>
      <c r="I17" s="36"/>
      <c r="J17" s="36"/>
      <c r="K17" s="36"/>
      <c r="L17" s="24">
        <v>17</v>
      </c>
      <c r="M17" s="24">
        <v>9.5</v>
      </c>
      <c r="N17" s="32"/>
      <c r="O17" s="31"/>
      <c r="P17" s="31">
        <v>16.5</v>
      </c>
      <c r="Q17" s="31">
        <v>8</v>
      </c>
      <c r="R17" s="19">
        <v>19</v>
      </c>
      <c r="S17" s="19">
        <v>15</v>
      </c>
      <c r="T17" s="25">
        <f t="shared" si="0"/>
        <v>72</v>
      </c>
      <c r="U17" s="28" t="s">
        <v>112</v>
      </c>
    </row>
    <row r="18" spans="1:21" ht="16.5" thickTop="1" thickBot="1" x14ac:dyDescent="0.3">
      <c r="A18" s="33" t="s">
        <v>95</v>
      </c>
      <c r="B18" s="16" t="s">
        <v>96</v>
      </c>
      <c r="C18" s="14"/>
      <c r="D18" s="39"/>
      <c r="E18" s="126"/>
      <c r="F18" s="20"/>
      <c r="G18" s="20"/>
      <c r="H18" s="20"/>
      <c r="I18" s="36"/>
      <c r="J18" s="36"/>
      <c r="K18" s="36"/>
      <c r="L18" s="24">
        <v>0.5</v>
      </c>
      <c r="M18" s="24">
        <v>10</v>
      </c>
      <c r="N18" s="32">
        <v>10</v>
      </c>
      <c r="O18" s="31">
        <v>5</v>
      </c>
      <c r="P18" s="31"/>
      <c r="Q18" s="31"/>
      <c r="R18" s="19"/>
      <c r="S18" s="19"/>
      <c r="T18" s="25">
        <f t="shared" si="0"/>
        <v>20</v>
      </c>
      <c r="U18" s="41" t="s">
        <v>110</v>
      </c>
    </row>
    <row r="19" spans="1:21" ht="16.5" thickTop="1" thickBot="1" x14ac:dyDescent="0.3">
      <c r="A19" s="33" t="s">
        <v>47</v>
      </c>
      <c r="B19" s="16" t="s">
        <v>48</v>
      </c>
      <c r="C19" s="14"/>
      <c r="D19" s="39"/>
      <c r="E19" s="126"/>
      <c r="F19" s="20"/>
      <c r="G19" s="20"/>
      <c r="H19" s="20"/>
      <c r="I19" s="36"/>
      <c r="J19" s="36"/>
      <c r="K19" s="36"/>
      <c r="L19" s="24"/>
      <c r="M19" s="24"/>
      <c r="N19" s="32">
        <v>9.5</v>
      </c>
      <c r="O19" s="31">
        <v>9</v>
      </c>
      <c r="P19" s="31"/>
      <c r="Q19" s="31"/>
      <c r="R19" s="19">
        <v>1</v>
      </c>
      <c r="S19" s="19"/>
      <c r="T19" s="25">
        <f t="shared" si="0"/>
        <v>19.5</v>
      </c>
      <c r="U19" s="28" t="s">
        <v>110</v>
      </c>
    </row>
    <row r="20" spans="1:21" ht="16.5" thickTop="1" thickBot="1" x14ac:dyDescent="0.3">
      <c r="A20" s="33" t="s">
        <v>97</v>
      </c>
      <c r="B20" s="16" t="s">
        <v>98</v>
      </c>
      <c r="C20" s="14"/>
      <c r="D20" s="37"/>
      <c r="E20" s="126"/>
      <c r="F20" s="20"/>
      <c r="G20" s="20"/>
      <c r="H20" s="20"/>
      <c r="I20" s="36"/>
      <c r="J20" s="36"/>
      <c r="K20" s="36"/>
      <c r="L20" s="24"/>
      <c r="M20" s="24"/>
      <c r="N20" s="32"/>
      <c r="O20" s="31"/>
      <c r="P20" s="31"/>
      <c r="Q20" s="31"/>
      <c r="R20" s="19"/>
      <c r="S20" s="19"/>
      <c r="T20" s="25">
        <f t="shared" si="0"/>
        <v>0</v>
      </c>
      <c r="U20" s="28" t="s">
        <v>110</v>
      </c>
    </row>
    <row r="21" spans="1:21" ht="16.5" thickTop="1" thickBot="1" x14ac:dyDescent="0.3">
      <c r="A21" s="33" t="s">
        <v>99</v>
      </c>
      <c r="B21" s="16" t="s">
        <v>100</v>
      </c>
      <c r="C21" s="14"/>
      <c r="D21" s="39"/>
      <c r="E21" s="126"/>
      <c r="F21" s="20"/>
      <c r="G21" s="20"/>
      <c r="H21" s="20"/>
      <c r="I21" s="36"/>
      <c r="J21" s="36"/>
      <c r="K21" s="36"/>
      <c r="L21" s="24">
        <v>2</v>
      </c>
      <c r="M21" s="24">
        <v>4.5</v>
      </c>
      <c r="N21" s="32">
        <v>12</v>
      </c>
      <c r="O21" s="31">
        <v>3</v>
      </c>
      <c r="P21" s="31">
        <v>9</v>
      </c>
      <c r="Q21" s="31"/>
      <c r="R21" s="19">
        <v>13</v>
      </c>
      <c r="S21" s="19"/>
      <c r="T21" s="25">
        <f t="shared" si="0"/>
        <v>29.5</v>
      </c>
      <c r="U21" s="28" t="s">
        <v>110</v>
      </c>
    </row>
    <row r="22" spans="1:21" ht="16.5" thickTop="1" thickBot="1" x14ac:dyDescent="0.3">
      <c r="A22" s="33" t="s">
        <v>101</v>
      </c>
      <c r="B22" s="16" t="s">
        <v>102</v>
      </c>
      <c r="C22" s="14"/>
      <c r="D22" s="39"/>
      <c r="E22" s="126"/>
      <c r="F22" s="20"/>
      <c r="G22" s="20"/>
      <c r="H22" s="20"/>
      <c r="I22" s="36"/>
      <c r="J22" s="36"/>
      <c r="K22" s="36"/>
      <c r="L22" s="24"/>
      <c r="M22" s="24"/>
      <c r="N22" s="32"/>
      <c r="O22" s="31"/>
      <c r="P22" s="31"/>
      <c r="Q22" s="31"/>
      <c r="R22" s="19"/>
      <c r="S22" s="19"/>
      <c r="T22" s="25">
        <f t="shared" si="0"/>
        <v>0</v>
      </c>
      <c r="U22" s="28" t="s">
        <v>110</v>
      </c>
    </row>
    <row r="23" spans="1:21" ht="16.5" thickTop="1" thickBot="1" x14ac:dyDescent="0.3">
      <c r="A23" s="33" t="s">
        <v>103</v>
      </c>
      <c r="B23" s="16" t="s">
        <v>104</v>
      </c>
      <c r="C23" s="14"/>
      <c r="D23" s="39"/>
      <c r="E23" s="126"/>
      <c r="F23" s="20"/>
      <c r="G23" s="20"/>
      <c r="H23" s="20"/>
      <c r="I23" s="36"/>
      <c r="J23" s="36"/>
      <c r="K23" s="36"/>
      <c r="L23" s="24"/>
      <c r="M23" s="24"/>
      <c r="N23" s="32"/>
      <c r="O23" s="31"/>
      <c r="P23" s="31"/>
      <c r="Q23" s="31"/>
      <c r="R23" s="19"/>
      <c r="S23" s="19"/>
      <c r="T23" s="25">
        <f t="shared" si="0"/>
        <v>0</v>
      </c>
      <c r="U23" s="28" t="s">
        <v>110</v>
      </c>
    </row>
    <row r="24" spans="1:21" ht="16.5" thickTop="1" thickBot="1" x14ac:dyDescent="0.3">
      <c r="A24" s="33" t="s">
        <v>105</v>
      </c>
      <c r="B24" s="16" t="s">
        <v>106</v>
      </c>
      <c r="C24" s="14"/>
      <c r="D24" s="37"/>
      <c r="E24" s="126"/>
      <c r="F24" s="20"/>
      <c r="G24" s="20"/>
      <c r="H24" s="20"/>
      <c r="I24" s="36"/>
      <c r="J24" s="36"/>
      <c r="K24" s="36"/>
      <c r="L24" s="24">
        <v>3</v>
      </c>
      <c r="M24" s="24">
        <v>0</v>
      </c>
      <c r="N24" s="32"/>
      <c r="O24" s="31"/>
      <c r="P24" s="31"/>
      <c r="Q24" s="31"/>
      <c r="R24" s="19"/>
      <c r="S24" s="19"/>
      <c r="T24" s="25">
        <f t="shared" si="0"/>
        <v>3</v>
      </c>
      <c r="U24" s="28" t="s">
        <v>110</v>
      </c>
    </row>
    <row r="25" spans="1:21" ht="16.5" thickTop="1" thickBot="1" x14ac:dyDescent="0.3">
      <c r="A25" s="33" t="s">
        <v>49</v>
      </c>
      <c r="B25" s="16" t="s">
        <v>50</v>
      </c>
      <c r="C25" s="14"/>
      <c r="D25" s="37">
        <v>1</v>
      </c>
      <c r="E25" s="126"/>
      <c r="F25" s="20"/>
      <c r="G25" s="20"/>
      <c r="H25" s="20"/>
      <c r="I25" s="36"/>
      <c r="J25" s="36"/>
      <c r="K25" s="36"/>
      <c r="L25" s="26">
        <v>17</v>
      </c>
      <c r="M25" s="26">
        <v>6.5</v>
      </c>
      <c r="N25" s="32"/>
      <c r="O25" s="31"/>
      <c r="P25" s="31"/>
      <c r="Q25" s="31"/>
      <c r="R25" s="19"/>
      <c r="S25" s="19"/>
      <c r="T25" s="25">
        <f t="shared" si="0"/>
        <v>24.5</v>
      </c>
      <c r="U25" s="28" t="s">
        <v>110</v>
      </c>
    </row>
    <row r="26" spans="1:21" ht="16.5" thickTop="1" thickBot="1" x14ac:dyDescent="0.3">
      <c r="A26" s="33" t="s">
        <v>51</v>
      </c>
      <c r="B26" s="16" t="s">
        <v>52</v>
      </c>
      <c r="C26" s="14"/>
      <c r="D26" s="37"/>
      <c r="E26" s="126"/>
      <c r="F26" s="20"/>
      <c r="G26" s="20"/>
      <c r="H26" s="20"/>
      <c r="I26" s="36"/>
      <c r="J26" s="36"/>
      <c r="K26" s="36"/>
      <c r="L26" s="24"/>
      <c r="M26" s="24"/>
      <c r="N26" s="32">
        <v>1.5</v>
      </c>
      <c r="O26" s="31">
        <v>0</v>
      </c>
      <c r="P26" s="31"/>
      <c r="Q26" s="31"/>
      <c r="R26" s="19"/>
      <c r="S26" s="19"/>
      <c r="T26" s="25">
        <f t="shared" si="0"/>
        <v>1.5</v>
      </c>
      <c r="U26" s="28" t="s">
        <v>110</v>
      </c>
    </row>
    <row r="27" spans="1:21" ht="16.5" thickTop="1" thickBot="1" x14ac:dyDescent="0.3">
      <c r="A27" s="33" t="s">
        <v>53</v>
      </c>
      <c r="B27" s="16" t="s">
        <v>54</v>
      </c>
      <c r="C27" s="14"/>
      <c r="D27" s="39"/>
      <c r="E27" s="126"/>
      <c r="F27" s="20"/>
      <c r="G27" s="20"/>
      <c r="H27" s="20"/>
      <c r="I27" s="36"/>
      <c r="J27" s="36"/>
      <c r="K27" s="36"/>
      <c r="L27" s="24"/>
      <c r="M27" s="24"/>
      <c r="N27" s="32"/>
      <c r="O27" s="31"/>
      <c r="P27" s="31"/>
      <c r="Q27" s="31"/>
      <c r="R27" s="19"/>
      <c r="S27" s="19"/>
      <c r="T27" s="25">
        <f t="shared" si="0"/>
        <v>0</v>
      </c>
      <c r="U27" s="28" t="s">
        <v>110</v>
      </c>
    </row>
    <row r="28" spans="1:21" ht="16.5" thickTop="1" thickBot="1" x14ac:dyDescent="0.3">
      <c r="A28" s="33" t="s">
        <v>55</v>
      </c>
      <c r="B28" s="16" t="s">
        <v>56</v>
      </c>
      <c r="C28" s="14"/>
      <c r="D28" s="39"/>
      <c r="E28" s="126"/>
      <c r="F28" s="20"/>
      <c r="G28" s="20"/>
      <c r="H28" s="20"/>
      <c r="I28" s="36"/>
      <c r="J28" s="36"/>
      <c r="K28" s="36"/>
      <c r="L28" s="24">
        <v>16.5</v>
      </c>
      <c r="M28" s="24">
        <v>1.5</v>
      </c>
      <c r="N28" s="32">
        <v>14.5</v>
      </c>
      <c r="O28" s="31">
        <v>4</v>
      </c>
      <c r="P28" s="31">
        <v>5</v>
      </c>
      <c r="Q28" s="31"/>
      <c r="R28" s="19">
        <v>7</v>
      </c>
      <c r="S28" s="19"/>
      <c r="T28" s="25">
        <f t="shared" si="0"/>
        <v>27.5</v>
      </c>
      <c r="U28" s="28" t="s">
        <v>110</v>
      </c>
    </row>
    <row r="29" spans="1:21" ht="16.5" thickTop="1" thickBot="1" x14ac:dyDescent="0.3">
      <c r="A29" s="33" t="s">
        <v>57</v>
      </c>
      <c r="B29" s="16" t="s">
        <v>58</v>
      </c>
      <c r="C29" s="14"/>
      <c r="D29" s="39"/>
      <c r="E29" s="126"/>
      <c r="F29" s="20"/>
      <c r="G29" s="20"/>
      <c r="H29" s="20"/>
      <c r="I29" s="36"/>
      <c r="J29" s="36"/>
      <c r="K29" s="36"/>
      <c r="L29" s="24"/>
      <c r="M29" s="24"/>
      <c r="N29" s="32">
        <v>8</v>
      </c>
      <c r="O29" s="31">
        <v>5</v>
      </c>
      <c r="P29" s="31"/>
      <c r="Q29" s="31"/>
      <c r="R29" s="19"/>
      <c r="S29" s="19"/>
      <c r="T29" s="25">
        <f t="shared" si="0"/>
        <v>13</v>
      </c>
      <c r="U29" s="28" t="s">
        <v>110</v>
      </c>
    </row>
    <row r="30" spans="1:21" ht="16.5" thickTop="1" thickBot="1" x14ac:dyDescent="0.3">
      <c r="A30" s="33" t="s">
        <v>59</v>
      </c>
      <c r="B30" s="16" t="s">
        <v>60</v>
      </c>
      <c r="C30" s="14"/>
      <c r="D30" s="39"/>
      <c r="E30" s="126"/>
      <c r="F30" s="20"/>
      <c r="G30" s="20"/>
      <c r="H30" s="20"/>
      <c r="I30" s="36"/>
      <c r="J30" s="36"/>
      <c r="K30" s="36"/>
      <c r="L30" s="24">
        <v>9</v>
      </c>
      <c r="M30" s="24">
        <v>0</v>
      </c>
      <c r="N30" s="32">
        <v>0</v>
      </c>
      <c r="O30" s="31">
        <v>1.5</v>
      </c>
      <c r="P30" s="31"/>
      <c r="Q30" s="31"/>
      <c r="R30" s="19"/>
      <c r="S30" s="19"/>
      <c r="T30" s="25">
        <f t="shared" si="0"/>
        <v>10.5</v>
      </c>
      <c r="U30" s="28" t="s">
        <v>110</v>
      </c>
    </row>
    <row r="31" spans="1:21" ht="16.5" thickTop="1" thickBot="1" x14ac:dyDescent="0.3">
      <c r="A31" s="33" t="s">
        <v>61</v>
      </c>
      <c r="B31" s="16" t="s">
        <v>62</v>
      </c>
      <c r="C31" s="14"/>
      <c r="D31" s="37"/>
      <c r="E31" s="126"/>
      <c r="F31" s="20"/>
      <c r="G31" s="20"/>
      <c r="H31" s="20"/>
      <c r="I31" s="36"/>
      <c r="J31" s="36"/>
      <c r="K31" s="36"/>
      <c r="L31" s="24"/>
      <c r="M31" s="24"/>
      <c r="N31" s="32"/>
      <c r="O31" s="31"/>
      <c r="P31" s="31"/>
      <c r="Q31" s="31"/>
      <c r="R31" s="19"/>
      <c r="S31" s="19"/>
      <c r="T31" s="25">
        <f t="shared" si="0"/>
        <v>0</v>
      </c>
      <c r="U31" s="28" t="s">
        <v>110</v>
      </c>
    </row>
    <row r="32" spans="1:21" ht="16.5" thickTop="1" thickBot="1" x14ac:dyDescent="0.3">
      <c r="A32" s="33" t="s">
        <v>63</v>
      </c>
      <c r="B32" s="16" t="s">
        <v>64</v>
      </c>
      <c r="C32" s="14"/>
      <c r="D32" s="37"/>
      <c r="E32" s="126"/>
      <c r="F32" s="20"/>
      <c r="G32" s="20"/>
      <c r="H32" s="20"/>
      <c r="I32" s="36"/>
      <c r="J32" s="36"/>
      <c r="K32" s="36"/>
      <c r="L32" s="24">
        <v>2.5</v>
      </c>
      <c r="M32" s="24">
        <v>4</v>
      </c>
      <c r="N32" s="32">
        <v>1</v>
      </c>
      <c r="O32" s="31">
        <v>1</v>
      </c>
      <c r="P32" s="31"/>
      <c r="Q32" s="31"/>
      <c r="R32" s="19"/>
      <c r="S32" s="19"/>
      <c r="T32" s="25">
        <f t="shared" si="0"/>
        <v>6.5</v>
      </c>
      <c r="U32" s="28" t="s">
        <v>110</v>
      </c>
    </row>
    <row r="33" spans="1:21" ht="16.5" thickTop="1" thickBot="1" x14ac:dyDescent="0.3">
      <c r="A33" s="33" t="s">
        <v>65</v>
      </c>
      <c r="B33" s="16" t="s">
        <v>66</v>
      </c>
      <c r="C33" s="14"/>
      <c r="D33" s="39"/>
      <c r="E33" s="126"/>
      <c r="F33" s="20"/>
      <c r="G33" s="20"/>
      <c r="H33" s="20"/>
      <c r="I33" s="36"/>
      <c r="J33" s="36"/>
      <c r="K33" s="36"/>
      <c r="L33" s="24"/>
      <c r="M33" s="26"/>
      <c r="N33" s="32"/>
      <c r="O33" s="31"/>
      <c r="P33" s="31"/>
      <c r="Q33" s="31"/>
      <c r="R33" s="19"/>
      <c r="S33" s="19"/>
      <c r="T33" s="25">
        <f t="shared" si="0"/>
        <v>0</v>
      </c>
      <c r="U33" s="28" t="s">
        <v>110</v>
      </c>
    </row>
    <row r="34" spans="1:21" ht="16.5" thickTop="1" thickBot="1" x14ac:dyDescent="0.3">
      <c r="A34" s="33" t="s">
        <v>67</v>
      </c>
      <c r="B34" s="16" t="s">
        <v>68</v>
      </c>
      <c r="C34" s="14"/>
      <c r="D34" s="39"/>
      <c r="E34" s="126"/>
      <c r="F34" s="20"/>
      <c r="G34" s="20"/>
      <c r="H34" s="20"/>
      <c r="I34" s="36"/>
      <c r="J34" s="36"/>
      <c r="K34" s="36"/>
      <c r="L34" s="24">
        <v>0</v>
      </c>
      <c r="M34" s="24">
        <v>5</v>
      </c>
      <c r="N34" s="32">
        <v>7.5</v>
      </c>
      <c r="O34" s="31">
        <v>0</v>
      </c>
      <c r="P34" s="31"/>
      <c r="Q34" s="31"/>
      <c r="R34" s="19"/>
      <c r="S34" s="19"/>
      <c r="T34" s="25">
        <f t="shared" si="0"/>
        <v>12.5</v>
      </c>
      <c r="U34" s="28" t="s">
        <v>110</v>
      </c>
    </row>
    <row r="35" spans="1:21" ht="16.5" thickTop="1" thickBot="1" x14ac:dyDescent="0.3">
      <c r="A35" s="33" t="s">
        <v>69</v>
      </c>
      <c r="B35" s="16" t="s">
        <v>70</v>
      </c>
      <c r="C35" s="14"/>
      <c r="D35" s="37"/>
      <c r="E35" s="126"/>
      <c r="F35" s="20"/>
      <c r="G35" s="20"/>
      <c r="H35" s="20"/>
      <c r="I35" s="36"/>
      <c r="J35" s="36"/>
      <c r="K35" s="36"/>
      <c r="L35" s="24"/>
      <c r="M35" s="24"/>
      <c r="N35" s="32"/>
      <c r="O35" s="31"/>
      <c r="P35" s="31"/>
      <c r="Q35" s="31"/>
      <c r="R35" s="19"/>
      <c r="S35" s="19"/>
      <c r="T35" s="25">
        <f t="shared" si="0"/>
        <v>0</v>
      </c>
      <c r="U35" s="28" t="s">
        <v>110</v>
      </c>
    </row>
    <row r="36" spans="1:21" ht="16.5" thickTop="1" thickBot="1" x14ac:dyDescent="0.3">
      <c r="A36" s="33" t="s">
        <v>71</v>
      </c>
      <c r="B36" s="16" t="s">
        <v>72</v>
      </c>
      <c r="C36" s="14"/>
      <c r="D36" s="37"/>
      <c r="E36" s="126"/>
      <c r="F36" s="20"/>
      <c r="G36" s="20"/>
      <c r="H36" s="20"/>
      <c r="I36" s="36"/>
      <c r="J36" s="36"/>
      <c r="K36" s="36"/>
      <c r="L36" s="24"/>
      <c r="M36" s="24"/>
      <c r="N36" s="32"/>
      <c r="O36" s="31"/>
      <c r="P36" s="31"/>
      <c r="Q36" s="31"/>
      <c r="R36" s="19"/>
      <c r="S36" s="19"/>
      <c r="T36" s="25">
        <f t="shared" si="0"/>
        <v>0</v>
      </c>
      <c r="U36" s="28" t="s">
        <v>110</v>
      </c>
    </row>
    <row r="37" spans="1:21" ht="13.5" thickTop="1" x14ac:dyDescent="0.2">
      <c r="D37" s="15"/>
      <c r="E37" s="15"/>
      <c r="F37" s="15"/>
      <c r="G37" s="15"/>
      <c r="H37" s="15"/>
      <c r="I37" s="15"/>
      <c r="J37" s="15"/>
      <c r="K37" s="15"/>
      <c r="L37" s="21"/>
      <c r="M37" s="21"/>
      <c r="N37" s="15"/>
      <c r="O37" s="15"/>
      <c r="P37" s="15"/>
      <c r="Q37" s="15"/>
      <c r="R37" s="15"/>
      <c r="S37" s="15"/>
      <c r="T37" s="15"/>
      <c r="U37" s="15"/>
    </row>
  </sheetData>
  <sheetProtection selectLockedCells="1" selectUnlockedCells="1"/>
  <mergeCells count="17">
    <mergeCell ref="A1:R1"/>
    <mergeCell ref="S1:U1"/>
    <mergeCell ref="A2:K2"/>
    <mergeCell ref="L2:U2"/>
    <mergeCell ref="A3:C3"/>
    <mergeCell ref="D3:G3"/>
    <mergeCell ref="H3:N3"/>
    <mergeCell ref="O3:U3"/>
    <mergeCell ref="A5:A7"/>
    <mergeCell ref="B5:B7"/>
    <mergeCell ref="C5:S5"/>
    <mergeCell ref="T5:T7"/>
    <mergeCell ref="U5:U7"/>
    <mergeCell ref="D6:H6"/>
    <mergeCell ref="I6:K6"/>
    <mergeCell ref="L6:O6"/>
    <mergeCell ref="P6:S6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zoomScaleNormal="165" workbookViewId="0">
      <selection activeCell="H10" sqref="H10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 x14ac:dyDescent="0.25">
      <c r="A1" s="111" t="s">
        <v>23</v>
      </c>
      <c r="B1" s="112"/>
      <c r="C1" s="112"/>
      <c r="D1" s="113"/>
      <c r="E1" s="9" t="s">
        <v>22</v>
      </c>
    </row>
    <row r="2" spans="1:5" ht="17.25" customHeight="1" x14ac:dyDescent="0.25">
      <c r="A2" s="114" t="s">
        <v>14</v>
      </c>
      <c r="B2" s="115"/>
      <c r="C2" s="115"/>
      <c r="D2" s="115"/>
      <c r="E2" s="116"/>
    </row>
    <row r="3" spans="1:5" ht="27" customHeight="1" x14ac:dyDescent="0.2">
      <c r="A3" s="117" t="s">
        <v>25</v>
      </c>
      <c r="B3" s="118"/>
      <c r="C3" s="119"/>
      <c r="D3" s="119"/>
      <c r="E3" s="120"/>
    </row>
    <row r="4" spans="1:5" ht="17.25" customHeight="1" x14ac:dyDescent="0.2">
      <c r="A4" s="121" t="s">
        <v>28</v>
      </c>
      <c r="B4" s="121"/>
      <c r="C4" s="121" t="s">
        <v>30</v>
      </c>
      <c r="D4" s="121"/>
      <c r="E4" s="121"/>
    </row>
    <row r="5" spans="1:5" ht="4.5" customHeight="1" x14ac:dyDescent="0.25">
      <c r="A5" s="125"/>
      <c r="B5" s="125"/>
      <c r="C5" s="125"/>
      <c r="D5" s="125"/>
      <c r="E5" s="125"/>
    </row>
    <row r="6" spans="1:5" s="5" customFormat="1" ht="25.5" customHeight="1" thickBot="1" x14ac:dyDescent="0.3">
      <c r="A6" s="122" t="s">
        <v>13</v>
      </c>
      <c r="B6" s="123" t="s">
        <v>21</v>
      </c>
      <c r="C6" s="124" t="s">
        <v>20</v>
      </c>
      <c r="D6" s="124"/>
      <c r="E6" s="123" t="s">
        <v>19</v>
      </c>
    </row>
    <row r="7" spans="1:5" s="5" customFormat="1" ht="42" customHeight="1" thickTop="1" thickBot="1" x14ac:dyDescent="0.3">
      <c r="A7" s="122"/>
      <c r="B7" s="123"/>
      <c r="C7" s="7" t="s">
        <v>18</v>
      </c>
      <c r="D7" s="6" t="s">
        <v>17</v>
      </c>
      <c r="E7" s="123"/>
    </row>
    <row r="8" spans="1:5" ht="12.75" customHeight="1" thickTop="1" thickBot="1" x14ac:dyDescent="0.3">
      <c r="A8" s="17" t="str">
        <f>'A-smjer'!A8</f>
        <v>3/20</v>
      </c>
      <c r="B8" s="40" t="str">
        <f>'A-smjer'!B8</f>
        <v>Helena Perović</v>
      </c>
      <c r="C8" s="42">
        <f>MAX('A-smjer'!J8,'A-smjer'!L8)+MAX('A-smjer'!K8,'A-smjer'!M8)+'A-smjer'!D8</f>
        <v>47.5</v>
      </c>
      <c r="D8" s="42">
        <f>MAX('A-smjer'!N8,'A-smjer'!P8)+MAX('A-smjer'!O8,'A-smjer'!Q8)</f>
        <v>42.5</v>
      </c>
      <c r="E8" s="43" t="str">
        <f>'A-smjer'!S8</f>
        <v>A</v>
      </c>
    </row>
    <row r="9" spans="1:5" ht="12.75" customHeight="1" thickTop="1" thickBot="1" x14ac:dyDescent="0.3">
      <c r="A9" s="17" t="str">
        <f>'A-smjer'!A9</f>
        <v>23/20</v>
      </c>
      <c r="B9" s="40" t="str">
        <f>'A-smjer'!B9</f>
        <v>Nemanja Kovačević</v>
      </c>
      <c r="C9" s="42">
        <f>MAX('A-smjer'!J9,'A-smjer'!L9)+MAX('A-smjer'!K9,'A-smjer'!M9)+'A-smjer'!D9</f>
        <v>0</v>
      </c>
      <c r="D9" s="42">
        <f>MAX('A-smjer'!N9,'A-smjer'!P9)+MAX('A-smjer'!O9,'A-smjer'!Q9)</f>
        <v>0</v>
      </c>
      <c r="E9" s="43" t="str">
        <f>'A-smjer'!S9</f>
        <v>F</v>
      </c>
    </row>
    <row r="10" spans="1:5" ht="12.75" customHeight="1" thickTop="1" thickBot="1" x14ac:dyDescent="0.3">
      <c r="A10" s="17" t="str">
        <f>'A-smjer'!A10</f>
        <v>13/19</v>
      </c>
      <c r="B10" s="40" t="str">
        <f>'A-smjer'!B10</f>
        <v>Marko Gogić</v>
      </c>
      <c r="C10" s="42">
        <f>MAX('A-smjer'!J10,'A-smjer'!L10)+MAX('A-smjer'!K10,'A-smjer'!M10)+'A-smjer'!D10</f>
        <v>7.5</v>
      </c>
      <c r="D10" s="42">
        <f>MAX('A-smjer'!N10,'A-smjer'!P10)+MAX('A-smjer'!O10,'A-smjer'!Q10)</f>
        <v>7</v>
      </c>
      <c r="E10" s="43" t="str">
        <f>'A-smjer'!S10</f>
        <v>F</v>
      </c>
    </row>
    <row r="11" spans="1:5" ht="12.75" customHeight="1" thickTop="1" thickBot="1" x14ac:dyDescent="0.3">
      <c r="A11" s="17" t="str">
        <f>'A-smjer'!A11</f>
        <v>1/18</v>
      </c>
      <c r="B11" s="40" t="str">
        <f>'A-smjer'!B11</f>
        <v>Anđela Zečević</v>
      </c>
      <c r="C11" s="42">
        <f>MAX('A-smjer'!J11,'A-smjer'!L11)+MAX('A-smjer'!K11,'A-smjer'!M11)+'A-smjer'!D11</f>
        <v>15.5</v>
      </c>
      <c r="D11" s="42">
        <f>MAX('A-smjer'!N11,'A-smjer'!P11)+MAX('A-smjer'!O11,'A-smjer'!Q11)</f>
        <v>0</v>
      </c>
      <c r="E11" s="43" t="str">
        <f>'A-smjer'!S11</f>
        <v>F</v>
      </c>
    </row>
    <row r="12" spans="1:5" ht="12.75" customHeight="1" thickTop="1" thickBot="1" x14ac:dyDescent="0.3">
      <c r="A12" s="17" t="str">
        <f>'A-smjer'!A12</f>
        <v>4/17</v>
      </c>
      <c r="B12" s="40" t="str">
        <f>'A-smjer'!B12</f>
        <v>Anja Ostojić</v>
      </c>
      <c r="C12" s="42">
        <f>MAX('A-smjer'!J12,'A-smjer'!L12)+MAX('A-smjer'!K12,'A-smjer'!M12)+'A-smjer'!D12</f>
        <v>0</v>
      </c>
      <c r="D12" s="42">
        <f>MAX('A-smjer'!N12,'A-smjer'!P12)+MAX('A-smjer'!O12,'A-smjer'!Q12)</f>
        <v>0</v>
      </c>
      <c r="E12" s="43" t="str">
        <f>'A-smjer'!S12</f>
        <v>F</v>
      </c>
    </row>
    <row r="13" spans="1:5" ht="12.75" customHeight="1" thickTop="1" thickBot="1" x14ac:dyDescent="0.3">
      <c r="A13" s="17" t="str">
        <f>'A-smjer'!A13</f>
        <v>21/17</v>
      </c>
      <c r="B13" s="40" t="str">
        <f>'A-smjer'!B13</f>
        <v>Jovana Klikovac</v>
      </c>
      <c r="C13" s="42">
        <f>MAX('A-smjer'!J13,'A-smjer'!L13)+MAX('A-smjer'!K13,'A-smjer'!M13)+'A-smjer'!D13</f>
        <v>0</v>
      </c>
      <c r="D13" s="42">
        <f>MAX('A-smjer'!N13,'A-smjer'!P13)+MAX('A-smjer'!O13,'A-smjer'!Q13)</f>
        <v>0</v>
      </c>
      <c r="E13" s="43" t="str">
        <f>'A-smjer'!S13</f>
        <v>F</v>
      </c>
    </row>
    <row r="14" spans="1:5" ht="12.75" customHeight="1" thickTop="1" thickBot="1" x14ac:dyDescent="0.3">
      <c r="A14" s="17" t="str">
        <f>'A-smjer'!A14</f>
        <v>704/16</v>
      </c>
      <c r="B14" s="40" t="str">
        <f>'A-smjer'!B14</f>
        <v>Milica Obradović</v>
      </c>
      <c r="C14" s="42">
        <f>MAX('A-smjer'!J14,'A-smjer'!L14)+MAX('A-smjer'!K14,'A-smjer'!M14)+'A-smjer'!D14</f>
        <v>6</v>
      </c>
      <c r="D14" s="42">
        <f>MAX('A-smjer'!N14,'A-smjer'!P14)+MAX('A-smjer'!O14,'A-smjer'!Q14)</f>
        <v>0</v>
      </c>
      <c r="E14" s="43" t="str">
        <f>'A-smjer'!S14</f>
        <v>F</v>
      </c>
    </row>
    <row r="15" spans="1:5" ht="12.75" customHeight="1" thickTop="1" x14ac:dyDescent="0.2"/>
  </sheetData>
  <sheetProtection selectLockedCells="1" selectUnlockedCells="1"/>
  <mergeCells count="12">
    <mergeCell ref="A6:A7"/>
    <mergeCell ref="B6:B7"/>
    <mergeCell ref="C6:D6"/>
    <mergeCell ref="E6:E7"/>
    <mergeCell ref="A5:B5"/>
    <mergeCell ref="C5:E5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zoomScaleNormal="165" workbookViewId="0">
      <selection activeCell="C10" sqref="C10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 x14ac:dyDescent="0.25">
      <c r="A1" s="111" t="s">
        <v>23</v>
      </c>
      <c r="B1" s="112"/>
      <c r="C1" s="112"/>
      <c r="D1" s="113"/>
      <c r="E1" s="9" t="s">
        <v>22</v>
      </c>
    </row>
    <row r="2" spans="1:5" ht="17.25" customHeight="1" x14ac:dyDescent="0.25">
      <c r="A2" s="114" t="s">
        <v>31</v>
      </c>
      <c r="B2" s="115"/>
      <c r="C2" s="115"/>
      <c r="D2" s="115"/>
      <c r="E2" s="116"/>
    </row>
    <row r="3" spans="1:5" ht="27" customHeight="1" x14ac:dyDescent="0.2">
      <c r="A3" s="117" t="s">
        <v>25</v>
      </c>
      <c r="B3" s="118"/>
      <c r="C3" s="119"/>
      <c r="D3" s="119"/>
      <c r="E3" s="120"/>
    </row>
    <row r="4" spans="1:5" ht="17.25" customHeight="1" x14ac:dyDescent="0.2">
      <c r="A4" s="121" t="s">
        <v>28</v>
      </c>
      <c r="B4" s="121"/>
      <c r="C4" s="121" t="s">
        <v>30</v>
      </c>
      <c r="D4" s="121"/>
      <c r="E4" s="121"/>
    </row>
    <row r="5" spans="1:5" ht="4.5" customHeight="1" x14ac:dyDescent="0.25">
      <c r="A5" s="125"/>
      <c r="B5" s="125"/>
      <c r="C5" s="125"/>
      <c r="D5" s="125"/>
      <c r="E5" s="125"/>
    </row>
    <row r="6" spans="1:5" s="5" customFormat="1" ht="25.5" customHeight="1" thickBot="1" x14ac:dyDescent="0.3">
      <c r="A6" s="122" t="s">
        <v>13</v>
      </c>
      <c r="B6" s="123" t="s">
        <v>21</v>
      </c>
      <c r="C6" s="124" t="s">
        <v>20</v>
      </c>
      <c r="D6" s="124"/>
      <c r="E6" s="123" t="s">
        <v>19</v>
      </c>
    </row>
    <row r="7" spans="1:5" s="5" customFormat="1" ht="42" customHeight="1" thickTop="1" thickBot="1" x14ac:dyDescent="0.3">
      <c r="A7" s="122"/>
      <c r="B7" s="123"/>
      <c r="C7" s="7" t="s">
        <v>18</v>
      </c>
      <c r="D7" s="6" t="s">
        <v>17</v>
      </c>
      <c r="E7" s="123"/>
    </row>
    <row r="8" spans="1:5" ht="12.75" customHeight="1" thickTop="1" thickBot="1" x14ac:dyDescent="0.3">
      <c r="A8" s="33" t="str">
        <f>'B-smjer'!A8</f>
        <v>39/21</v>
      </c>
      <c r="B8" s="16" t="str">
        <f>'B-smjer'!B8</f>
        <v>Vuk Radović</v>
      </c>
      <c r="C8" s="24">
        <f>MAX('B-smjer'!M8,'B-smjer'!O8)+MAX('B-smjer'!L8,'B-smjer'!N8)+'B-smjer'!D8+'B-smjer'!E8</f>
        <v>0</v>
      </c>
      <c r="D8" s="24">
        <f>MAX('B-smjer'!P8,'B-smjer'!R8)+MAX('B-smjer'!Q8,'B-smjer'!S8)</f>
        <v>0</v>
      </c>
      <c r="E8" s="27" t="str">
        <f>'B-smjer'!U8</f>
        <v>F</v>
      </c>
    </row>
    <row r="9" spans="1:5" ht="12.75" customHeight="1" thickTop="1" thickBot="1" x14ac:dyDescent="0.3">
      <c r="A9" s="33" t="str">
        <f>'B-smjer'!A9</f>
        <v>2/20</v>
      </c>
      <c r="B9" s="16" t="str">
        <f>'B-smjer'!B9</f>
        <v>Ivana Mijović</v>
      </c>
      <c r="C9" s="24">
        <f>MAX('B-smjer'!M9,'B-smjer'!O9)+MAX('B-smjer'!L9,'B-smjer'!N9)+'B-smjer'!D9+'B-smjer'!E9</f>
        <v>40</v>
      </c>
      <c r="D9" s="24">
        <f>MAX('B-smjer'!P9,'B-smjer'!R9)+MAX('B-smjer'!Q9,'B-smjer'!S9)</f>
        <v>30</v>
      </c>
      <c r="E9" s="27" t="str">
        <f>'B-smjer'!U9</f>
        <v>C</v>
      </c>
    </row>
    <row r="10" spans="1:5" ht="12.75" customHeight="1" thickTop="1" thickBot="1" x14ac:dyDescent="0.3">
      <c r="A10" s="33" t="str">
        <f>'B-smjer'!A10</f>
        <v>3/20</v>
      </c>
      <c r="B10" s="16" t="str">
        <f>'B-smjer'!B10</f>
        <v>Milica Popović</v>
      </c>
      <c r="C10" s="24">
        <f>MAX('B-smjer'!M10,'B-smjer'!O10)+MAX('B-smjer'!L10,'B-smjer'!N10)+'B-smjer'!D10+'B-smjer'!E10</f>
        <v>50</v>
      </c>
      <c r="D10" s="24">
        <f>MAX('B-smjer'!P10,'B-smjer'!R10)+MAX('B-smjer'!Q10,'B-smjer'!S10)</f>
        <v>40</v>
      </c>
      <c r="E10" s="27" t="str">
        <f>'B-smjer'!U10</f>
        <v>A</v>
      </c>
    </row>
    <row r="11" spans="1:5" ht="12.75" customHeight="1" thickTop="1" thickBot="1" x14ac:dyDescent="0.3">
      <c r="A11" s="33" t="str">
        <f>'B-smjer'!A11</f>
        <v>4/20</v>
      </c>
      <c r="B11" s="16" t="str">
        <f>'B-smjer'!B11</f>
        <v>Ajlan Zajmović</v>
      </c>
      <c r="C11" s="24">
        <f>MAX('B-smjer'!M11,'B-smjer'!O11)+MAX('B-smjer'!L11,'B-smjer'!N11)+'B-smjer'!D11+'B-smjer'!E11</f>
        <v>51.5</v>
      </c>
      <c r="D11" s="24">
        <f>MAX('B-smjer'!P11,'B-smjer'!R11)+MAX('B-smjer'!Q11,'B-smjer'!S11)</f>
        <v>41</v>
      </c>
      <c r="E11" s="27" t="str">
        <f>'B-smjer'!U11</f>
        <v>A</v>
      </c>
    </row>
    <row r="12" spans="1:5" ht="12.75" customHeight="1" thickTop="1" thickBot="1" x14ac:dyDescent="0.3">
      <c r="A12" s="33" t="str">
        <f>'B-smjer'!A12</f>
        <v>5/20</v>
      </c>
      <c r="B12" s="16" t="str">
        <f>'B-smjer'!B12</f>
        <v>Aćim Gogić</v>
      </c>
      <c r="C12" s="24">
        <f>MAX('B-smjer'!M12,'B-smjer'!O12)+MAX('B-smjer'!L12,'B-smjer'!N12)+'B-smjer'!D12+'B-smjer'!E12</f>
        <v>37</v>
      </c>
      <c r="D12" s="24">
        <f>MAX('B-smjer'!P12,'B-smjer'!R12)+MAX('B-smjer'!Q12,'B-smjer'!S12)</f>
        <v>18</v>
      </c>
      <c r="E12" s="27" t="str">
        <f>'B-smjer'!U12</f>
        <v>E</v>
      </c>
    </row>
    <row r="13" spans="1:5" ht="12.75" customHeight="1" thickTop="1" thickBot="1" x14ac:dyDescent="0.3">
      <c r="A13" s="33" t="str">
        <f>'B-smjer'!A13</f>
        <v>6/20</v>
      </c>
      <c r="B13" s="16" t="str">
        <f>'B-smjer'!B13</f>
        <v>Sara Perović</v>
      </c>
      <c r="C13" s="24">
        <f>MAX('B-smjer'!M13,'B-smjer'!O13)+MAX('B-smjer'!L13,'B-smjer'!N13)+'B-smjer'!D13+'B-smjer'!E13</f>
        <v>40</v>
      </c>
      <c r="D13" s="24">
        <f>MAX('B-smjer'!P13,'B-smjer'!R13)+MAX('B-smjer'!Q13,'B-smjer'!S13)</f>
        <v>30</v>
      </c>
      <c r="E13" s="27" t="str">
        <f>'B-smjer'!U13</f>
        <v>C</v>
      </c>
    </row>
    <row r="14" spans="1:5" ht="12.75" customHeight="1" thickTop="1" thickBot="1" x14ac:dyDescent="0.3">
      <c r="A14" s="33" t="str">
        <f>'B-smjer'!A14</f>
        <v>8/20</v>
      </c>
      <c r="B14" s="16" t="str">
        <f>'B-smjer'!B14</f>
        <v>Bekir Ramdedović</v>
      </c>
      <c r="C14" s="24">
        <f>MAX('B-smjer'!M14,'B-smjer'!O14)+MAX('B-smjer'!L14,'B-smjer'!N14)+'B-smjer'!D14+'B-smjer'!E14</f>
        <v>24</v>
      </c>
      <c r="D14" s="24">
        <f>MAX('B-smjer'!P14,'B-smjer'!R14)+MAX('B-smjer'!Q14,'B-smjer'!S14)</f>
        <v>3.5</v>
      </c>
      <c r="E14" s="27" t="str">
        <f>'B-smjer'!U14</f>
        <v>F</v>
      </c>
    </row>
    <row r="15" spans="1:5" ht="12.75" customHeight="1" thickTop="1" thickBot="1" x14ac:dyDescent="0.3">
      <c r="A15" s="33" t="str">
        <f>'B-smjer'!A15</f>
        <v>10/20</v>
      </c>
      <c r="B15" s="16" t="str">
        <f>'B-smjer'!B15</f>
        <v>Monika Novaković</v>
      </c>
      <c r="C15" s="24">
        <f>MAX('B-smjer'!M15,'B-smjer'!O15)+MAX('B-smjer'!L15,'B-smjer'!N15)+'B-smjer'!D15+'B-smjer'!E15</f>
        <v>13.5</v>
      </c>
      <c r="D15" s="24">
        <f>MAX('B-smjer'!P15,'B-smjer'!R15)+MAX('B-smjer'!Q15,'B-smjer'!S15)</f>
        <v>0</v>
      </c>
      <c r="E15" s="27" t="str">
        <f>'B-smjer'!U15</f>
        <v>F</v>
      </c>
    </row>
    <row r="16" spans="1:5" ht="12.75" customHeight="1" thickTop="1" thickBot="1" x14ac:dyDescent="0.3">
      <c r="A16" s="33" t="str">
        <f>'B-smjer'!A16</f>
        <v>25/20</v>
      </c>
      <c r="B16" s="16" t="str">
        <f>'B-smjer'!B16</f>
        <v>Petar Borozan</v>
      </c>
      <c r="C16" s="24">
        <f>MAX('B-smjer'!M16,'B-smjer'!O16)+MAX('B-smjer'!L16,'B-smjer'!N16)+'B-smjer'!D16+'B-smjer'!E16</f>
        <v>0</v>
      </c>
      <c r="D16" s="24">
        <f>MAX('B-smjer'!P16,'B-smjer'!R16)+MAX('B-smjer'!Q16,'B-smjer'!S16)</f>
        <v>0</v>
      </c>
      <c r="E16" s="27" t="str">
        <f>'B-smjer'!U16</f>
        <v>F</v>
      </c>
    </row>
    <row r="17" spans="1:5" ht="12.75" customHeight="1" thickTop="1" thickBot="1" x14ac:dyDescent="0.3">
      <c r="A17" s="33" t="str">
        <f>'B-smjer'!A17</f>
        <v>31/20</v>
      </c>
      <c r="B17" s="16" t="str">
        <f>'B-smjer'!B17</f>
        <v>Mirjana Albijanić</v>
      </c>
      <c r="C17" s="24">
        <f>MAX('B-smjer'!M17,'B-smjer'!O17)+MAX('B-smjer'!L17,'B-smjer'!N17)+'B-smjer'!D17+'B-smjer'!E17</f>
        <v>38</v>
      </c>
      <c r="D17" s="24">
        <f>MAX('B-smjer'!P17,'B-smjer'!R17)+MAX('B-smjer'!Q17,'B-smjer'!S17)</f>
        <v>34</v>
      </c>
      <c r="E17" s="27" t="str">
        <f>'B-smjer'!U17</f>
        <v>C</v>
      </c>
    </row>
    <row r="18" spans="1:5" ht="12.75" customHeight="1" thickTop="1" thickBot="1" x14ac:dyDescent="0.3">
      <c r="A18" s="33" t="str">
        <f>'B-smjer'!A18</f>
        <v>37/20</v>
      </c>
      <c r="B18" s="16" t="str">
        <f>'B-smjer'!B18</f>
        <v>Raduša Damjanović</v>
      </c>
      <c r="C18" s="24">
        <f>MAX('B-smjer'!M18,'B-smjer'!O18)+MAX('B-smjer'!L18,'B-smjer'!N18)+'B-smjer'!D18+'B-smjer'!E18</f>
        <v>20</v>
      </c>
      <c r="D18" s="24">
        <f>MAX('B-smjer'!P18,'B-smjer'!R18)+MAX('B-smjer'!Q18,'B-smjer'!S18)</f>
        <v>0</v>
      </c>
      <c r="E18" s="27" t="str">
        <f>'B-smjer'!U18</f>
        <v>F</v>
      </c>
    </row>
    <row r="19" spans="1:5" ht="12.75" customHeight="1" thickTop="1" thickBot="1" x14ac:dyDescent="0.3">
      <c r="A19" s="33" t="str">
        <f>'B-smjer'!A19</f>
        <v>1/19</v>
      </c>
      <c r="B19" s="16" t="str">
        <f>'B-smjer'!B19</f>
        <v>Matija Bojanić</v>
      </c>
      <c r="C19" s="24">
        <f>MAX('B-smjer'!M19,'B-smjer'!O19)+MAX('B-smjer'!L19,'B-smjer'!N19)+'B-smjer'!D19+'B-smjer'!E19</f>
        <v>18.5</v>
      </c>
      <c r="D19" s="24">
        <f>MAX('B-smjer'!P19,'B-smjer'!R19)+MAX('B-smjer'!Q19,'B-smjer'!S19)</f>
        <v>1</v>
      </c>
      <c r="E19" s="27" t="str">
        <f>'B-smjer'!U19</f>
        <v>F</v>
      </c>
    </row>
    <row r="20" spans="1:5" ht="12.75" customHeight="1" thickTop="1" thickBot="1" x14ac:dyDescent="0.3">
      <c r="A20" s="33" t="str">
        <f>'B-smjer'!A20</f>
        <v>2/19</v>
      </c>
      <c r="B20" s="16" t="str">
        <f>'B-smjer'!B20</f>
        <v>Tijana Cvijović</v>
      </c>
      <c r="C20" s="24">
        <f>MAX('B-smjer'!M20,'B-smjer'!O20)+MAX('B-smjer'!L20,'B-smjer'!N20)+'B-smjer'!D20+'B-smjer'!E20</f>
        <v>0</v>
      </c>
      <c r="D20" s="24">
        <f>MAX('B-smjer'!P20,'B-smjer'!R20)+MAX('B-smjer'!Q20,'B-smjer'!S20)</f>
        <v>0</v>
      </c>
      <c r="E20" s="27" t="str">
        <f>'B-smjer'!U20</f>
        <v>F</v>
      </c>
    </row>
    <row r="21" spans="1:5" ht="12.75" customHeight="1" thickTop="1" thickBot="1" x14ac:dyDescent="0.3">
      <c r="A21" s="33" t="str">
        <f>'B-smjer'!A21</f>
        <v>13/19</v>
      </c>
      <c r="B21" s="16" t="str">
        <f>'B-smjer'!B21</f>
        <v>Nikolina Petranović</v>
      </c>
      <c r="C21" s="24">
        <f>MAX('B-smjer'!M21,'B-smjer'!O21)+MAX('B-smjer'!L21,'B-smjer'!N21)+'B-smjer'!D21+'B-smjer'!E21</f>
        <v>16.5</v>
      </c>
      <c r="D21" s="24">
        <f>MAX('B-smjer'!P21,'B-smjer'!R21)+MAX('B-smjer'!Q21,'B-smjer'!S21)</f>
        <v>13</v>
      </c>
      <c r="E21" s="27" t="str">
        <f>'B-smjer'!U21</f>
        <v>F</v>
      </c>
    </row>
    <row r="22" spans="1:5" ht="12.75" customHeight="1" thickTop="1" thickBot="1" x14ac:dyDescent="0.3">
      <c r="A22" s="33" t="str">
        <f>'B-smjer'!A22</f>
        <v>25/19</v>
      </c>
      <c r="B22" s="16" t="str">
        <f>'B-smjer'!B22</f>
        <v>Vojka Raičević</v>
      </c>
      <c r="C22" s="24">
        <f>MAX('B-smjer'!M22,'B-smjer'!O22)+MAX('B-smjer'!L22,'B-smjer'!N22)+'B-smjer'!D22+'B-smjer'!E22</f>
        <v>0</v>
      </c>
      <c r="D22" s="24">
        <f>MAX('B-smjer'!P22,'B-smjer'!R22)+MAX('B-smjer'!Q22,'B-smjer'!S22)</f>
        <v>0</v>
      </c>
      <c r="E22" s="27" t="str">
        <f>'B-smjer'!U22</f>
        <v>F</v>
      </c>
    </row>
    <row r="23" spans="1:5" ht="12.75" customHeight="1" thickTop="1" thickBot="1" x14ac:dyDescent="0.3">
      <c r="A23" s="33" t="str">
        <f>'B-smjer'!A23</f>
        <v>31/19</v>
      </c>
      <c r="B23" s="16" t="str">
        <f>'B-smjer'!B23</f>
        <v>Martina Bulatović</v>
      </c>
      <c r="C23" s="24">
        <f>MAX('B-smjer'!M23,'B-smjer'!O23)+MAX('B-smjer'!L23,'B-smjer'!N23)+'B-smjer'!D23+'B-smjer'!E23</f>
        <v>0</v>
      </c>
      <c r="D23" s="24">
        <f>MAX('B-smjer'!P23,'B-smjer'!R23)+MAX('B-smjer'!Q23,'B-smjer'!S23)</f>
        <v>0</v>
      </c>
      <c r="E23" s="27" t="str">
        <f>'B-smjer'!U23</f>
        <v>F</v>
      </c>
    </row>
    <row r="24" spans="1:5" ht="12.75" customHeight="1" thickTop="1" thickBot="1" x14ac:dyDescent="0.3">
      <c r="A24" s="33" t="str">
        <f>'B-smjer'!A24</f>
        <v>39/19</v>
      </c>
      <c r="B24" s="16" t="str">
        <f>'B-smjer'!B24</f>
        <v>Tanja Prelević</v>
      </c>
      <c r="C24" s="24">
        <f>MAX('B-smjer'!M24,'B-smjer'!O24)+MAX('B-smjer'!L24,'B-smjer'!N24)+'B-smjer'!D24+'B-smjer'!E24</f>
        <v>3</v>
      </c>
      <c r="D24" s="24">
        <f>MAX('B-smjer'!P24,'B-smjer'!R24)+MAX('B-smjer'!Q24,'B-smjer'!S24)</f>
        <v>0</v>
      </c>
      <c r="E24" s="27" t="str">
        <f>'B-smjer'!U24</f>
        <v>F</v>
      </c>
    </row>
    <row r="25" spans="1:5" ht="12.75" customHeight="1" thickTop="1" thickBot="1" x14ac:dyDescent="0.3">
      <c r="A25" s="33" t="str">
        <f>'B-smjer'!A25</f>
        <v>2/18</v>
      </c>
      <c r="B25" s="16" t="str">
        <f>'B-smjer'!B25</f>
        <v>Aleksandar Lazarević</v>
      </c>
      <c r="C25" s="24">
        <f>MAX('B-smjer'!M25,'B-smjer'!O25)+MAX('B-smjer'!L25,'B-smjer'!N25)+'B-smjer'!D25+'B-smjer'!E25</f>
        <v>24.5</v>
      </c>
      <c r="D25" s="24">
        <f>MAX('B-smjer'!P25,'B-smjer'!R25)+MAX('B-smjer'!Q25,'B-smjer'!S25)</f>
        <v>0</v>
      </c>
      <c r="E25" s="27" t="str">
        <f>'B-smjer'!U25</f>
        <v>F</v>
      </c>
    </row>
    <row r="26" spans="1:5" ht="12.75" customHeight="1" thickTop="1" thickBot="1" x14ac:dyDescent="0.3">
      <c r="A26" s="33" t="str">
        <f>'B-smjer'!A26</f>
        <v>22/18</v>
      </c>
      <c r="B26" s="16" t="str">
        <f>'B-smjer'!B26</f>
        <v>Dajla Šabović</v>
      </c>
      <c r="C26" s="24">
        <f>MAX('B-smjer'!M26,'B-smjer'!O26)+MAX('B-smjer'!L26,'B-smjer'!N26)+'B-smjer'!D26+'B-smjer'!E26</f>
        <v>1.5</v>
      </c>
      <c r="D26" s="24">
        <f>MAX('B-smjer'!P26,'B-smjer'!R26)+MAX('B-smjer'!Q26,'B-smjer'!S26)</f>
        <v>0</v>
      </c>
      <c r="E26" s="27" t="str">
        <f>'B-smjer'!U26</f>
        <v>F</v>
      </c>
    </row>
    <row r="27" spans="1:5" ht="12.75" customHeight="1" thickTop="1" thickBot="1" x14ac:dyDescent="0.3">
      <c r="A27" s="33" t="str">
        <f>'B-smjer'!A27</f>
        <v>26/18</v>
      </c>
      <c r="B27" s="16" t="str">
        <f>'B-smjer'!B27</f>
        <v>Jelena Hajduković</v>
      </c>
      <c r="C27" s="24">
        <f>MAX('B-smjer'!M27,'B-smjer'!O27)+MAX('B-smjer'!L27,'B-smjer'!N27)+'B-smjer'!D27+'B-smjer'!E27</f>
        <v>0</v>
      </c>
      <c r="D27" s="24">
        <f>MAX('B-smjer'!P27,'B-smjer'!R27)+MAX('B-smjer'!Q27,'B-smjer'!S27)</f>
        <v>0</v>
      </c>
      <c r="E27" s="27" t="str">
        <f>'B-smjer'!U27</f>
        <v>F</v>
      </c>
    </row>
    <row r="28" spans="1:5" ht="12.75" customHeight="1" thickTop="1" thickBot="1" x14ac:dyDescent="0.3">
      <c r="A28" s="33" t="str">
        <f>'B-smjer'!A28</f>
        <v>27/18</v>
      </c>
      <c r="B28" s="16" t="str">
        <f>'B-smjer'!B28</f>
        <v>Jovana Cerović</v>
      </c>
      <c r="C28" s="24">
        <f>MAX('B-smjer'!M28,'B-smjer'!O28)+MAX('B-smjer'!L28,'B-smjer'!N28)+'B-smjer'!D28+'B-smjer'!E28</f>
        <v>20.5</v>
      </c>
      <c r="D28" s="24">
        <f>MAX('B-smjer'!P28,'B-smjer'!R28)+MAX('B-smjer'!Q28,'B-smjer'!S28)</f>
        <v>7</v>
      </c>
      <c r="E28" s="27" t="str">
        <f>'B-smjer'!U28</f>
        <v>F</v>
      </c>
    </row>
    <row r="29" spans="1:5" ht="12.75" customHeight="1" thickTop="1" thickBot="1" x14ac:dyDescent="0.3">
      <c r="A29" s="33" t="str">
        <f>'B-smjer'!A29</f>
        <v>28/18</v>
      </c>
      <c r="B29" s="16" t="str">
        <f>'B-smjer'!B29</f>
        <v>Radoman Mijanović</v>
      </c>
      <c r="C29" s="24">
        <f>MAX('B-smjer'!M29,'B-smjer'!O29)+MAX('B-smjer'!L29,'B-smjer'!N29)+'B-smjer'!D29+'B-smjer'!E29</f>
        <v>13</v>
      </c>
      <c r="D29" s="24">
        <f>MAX('B-smjer'!P29,'B-smjer'!R29)+MAX('B-smjer'!Q29,'B-smjer'!S29)</f>
        <v>0</v>
      </c>
      <c r="E29" s="27" t="str">
        <f>'B-smjer'!U29</f>
        <v>F</v>
      </c>
    </row>
    <row r="30" spans="1:5" ht="12.75" customHeight="1" thickTop="1" thickBot="1" x14ac:dyDescent="0.3">
      <c r="A30" s="33" t="str">
        <f>'B-smjer'!A30</f>
        <v>39/18</v>
      </c>
      <c r="B30" s="16" t="str">
        <f>'B-smjer'!B30</f>
        <v>Petar Janković</v>
      </c>
      <c r="C30" s="24">
        <f>MAX('B-smjer'!M30,'B-smjer'!O30)+MAX('B-smjer'!L30,'B-smjer'!N30)+'B-smjer'!D30+'B-smjer'!E30</f>
        <v>10.5</v>
      </c>
      <c r="D30" s="24">
        <f>MAX('B-smjer'!P30,'B-smjer'!R30)+MAX('B-smjer'!Q30,'B-smjer'!S30)</f>
        <v>0</v>
      </c>
      <c r="E30" s="27" t="str">
        <f>'B-smjer'!U30</f>
        <v>F</v>
      </c>
    </row>
    <row r="31" spans="1:5" ht="12.75" customHeight="1" thickTop="1" thickBot="1" x14ac:dyDescent="0.3">
      <c r="A31" s="33" t="str">
        <f>'B-smjer'!A31</f>
        <v>7/16</v>
      </c>
      <c r="B31" s="16" t="str">
        <f>'B-smjer'!B31</f>
        <v>Ivana Popović</v>
      </c>
      <c r="C31" s="24">
        <f>MAX('B-smjer'!M31,'B-smjer'!O31)+MAX('B-smjer'!L31,'B-smjer'!N31)+'B-smjer'!D31+'B-smjer'!E31</f>
        <v>0</v>
      </c>
      <c r="D31" s="24">
        <f>MAX('B-smjer'!P31,'B-smjer'!R31)+MAX('B-smjer'!Q31,'B-smjer'!S31)</f>
        <v>0</v>
      </c>
      <c r="E31" s="27" t="str">
        <f>'B-smjer'!U31</f>
        <v>F</v>
      </c>
    </row>
    <row r="32" spans="1:5" ht="12.75" customHeight="1" thickTop="1" thickBot="1" x14ac:dyDescent="0.3">
      <c r="A32" s="33" t="str">
        <f>'B-smjer'!A32</f>
        <v>38/16</v>
      </c>
      <c r="B32" s="16" t="str">
        <f>'B-smjer'!B32</f>
        <v>Bogdan Rakonjac</v>
      </c>
      <c r="C32" s="24">
        <f>MAX('B-smjer'!M32,'B-smjer'!O32)+MAX('B-smjer'!L32,'B-smjer'!N32)+'B-smjer'!D32+'B-smjer'!E32</f>
        <v>6.5</v>
      </c>
      <c r="D32" s="24">
        <f>MAX('B-smjer'!P32,'B-smjer'!R32)+MAX('B-smjer'!Q32,'B-smjer'!S32)</f>
        <v>0</v>
      </c>
      <c r="E32" s="27" t="str">
        <f>'B-smjer'!U32</f>
        <v>F</v>
      </c>
    </row>
    <row r="33" spans="1:5" ht="12.75" customHeight="1" thickTop="1" thickBot="1" x14ac:dyDescent="0.3">
      <c r="A33" s="33" t="str">
        <f>'B-smjer'!A33</f>
        <v>709/16</v>
      </c>
      <c r="B33" s="16" t="str">
        <f>'B-smjer'!B33</f>
        <v>Ivana Dacić</v>
      </c>
      <c r="C33" s="24">
        <f>MAX('B-smjer'!M33,'B-smjer'!O33)+MAX('B-smjer'!L33,'B-smjer'!N33)+'B-smjer'!D33+'B-smjer'!E33</f>
        <v>0</v>
      </c>
      <c r="D33" s="24">
        <f>MAX('B-smjer'!P33,'B-smjer'!R33)+MAX('B-smjer'!Q33,'B-smjer'!S33)</f>
        <v>0</v>
      </c>
      <c r="E33" s="27" t="str">
        <f>'B-smjer'!U33</f>
        <v>F</v>
      </c>
    </row>
    <row r="34" spans="1:5" ht="12.75" customHeight="1" thickTop="1" thickBot="1" x14ac:dyDescent="0.3">
      <c r="A34" s="33" t="str">
        <f>'B-smjer'!A34</f>
        <v>7032/16</v>
      </c>
      <c r="B34" s="16" t="str">
        <f>'B-smjer'!B34</f>
        <v>Marija Rakonjac</v>
      </c>
      <c r="C34" s="24">
        <f>MAX('B-smjer'!M34,'B-smjer'!O34)+MAX('B-smjer'!L34,'B-smjer'!N34)+'B-smjer'!D34+'B-smjer'!E34</f>
        <v>12.5</v>
      </c>
      <c r="D34" s="24">
        <f>MAX('B-smjer'!P34,'B-smjer'!R34)+MAX('B-smjer'!Q34,'B-smjer'!S34)</f>
        <v>0</v>
      </c>
      <c r="E34" s="27" t="str">
        <f>'B-smjer'!U34</f>
        <v>F</v>
      </c>
    </row>
    <row r="35" spans="1:5" ht="12.75" customHeight="1" thickTop="1" thickBot="1" x14ac:dyDescent="0.3">
      <c r="A35" s="33" t="str">
        <f>'B-smjer'!A35</f>
        <v>23/14</v>
      </c>
      <c r="B35" s="16" t="str">
        <f>'B-smjer'!B35</f>
        <v>Jovana Bulatović</v>
      </c>
      <c r="C35" s="24">
        <f>MAX('B-smjer'!M35,'B-smjer'!O35)+MAX('B-smjer'!L35,'B-smjer'!N35)+'B-smjer'!D35+'B-smjer'!E35</f>
        <v>0</v>
      </c>
      <c r="D35" s="24">
        <f>MAX('B-smjer'!P35,'B-smjer'!R35)+MAX('B-smjer'!Q35,'B-smjer'!S35)</f>
        <v>0</v>
      </c>
      <c r="E35" s="27" t="str">
        <f>'B-smjer'!U35</f>
        <v>F</v>
      </c>
    </row>
    <row r="36" spans="1:5" ht="12.75" customHeight="1" thickTop="1" thickBot="1" x14ac:dyDescent="0.3">
      <c r="A36" s="33" t="str">
        <f>'B-smjer'!A36</f>
        <v>34/11</v>
      </c>
      <c r="B36" s="16" t="str">
        <f>'B-smjer'!B36</f>
        <v>Milica Jokmanović</v>
      </c>
      <c r="C36" s="24">
        <f>MAX('B-smjer'!M36,'B-smjer'!O36)+MAX('B-smjer'!L36,'B-smjer'!N36)+'B-smjer'!D36+'B-smjer'!E36</f>
        <v>0</v>
      </c>
      <c r="D36" s="24">
        <f>MAX('B-smjer'!P36,'B-smjer'!R36)+MAX('B-smjer'!Q36,'B-smjer'!S36)</f>
        <v>0</v>
      </c>
      <c r="E36" s="27" t="str">
        <f>'B-smjer'!U36</f>
        <v>F</v>
      </c>
    </row>
    <row r="37" spans="1:5" ht="12.75" customHeight="1" thickTop="1" x14ac:dyDescent="0.2"/>
  </sheetData>
  <sheetProtection selectLockedCells="1" selectUnlockedCells="1"/>
  <mergeCells count="12">
    <mergeCell ref="A5:B5"/>
    <mergeCell ref="C5:E5"/>
    <mergeCell ref="A6:A7"/>
    <mergeCell ref="B6:B7"/>
    <mergeCell ref="C6:D6"/>
    <mergeCell ref="E6:E7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2022-02-12T16:22:31Z</dcterms:modified>
</cp:coreProperties>
</file>